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3" activeTab="0"/>
  </bookViews>
  <sheets>
    <sheet name="наши надежды" sheetId="1" r:id="rId1"/>
    <sheet name="1 кл. девочки 10-11" sheetId="2" r:id="rId2"/>
    <sheet name="1 кл. девочки 12-13" sheetId="3" r:id="rId3"/>
    <sheet name="1 кл. девушки 16-18" sheetId="4" r:id="rId4"/>
    <sheet name="1 кл. мальчики 10-11" sheetId="5" r:id="rId5"/>
    <sheet name="1 кл. мальчики 12-13" sheetId="6" r:id="rId6"/>
    <sheet name="1 кл. юноши 14-15" sheetId="7" r:id="rId7"/>
    <sheet name="1 кл. юноши 16-18" sheetId="8" r:id="rId8"/>
    <sheet name="2 кл. девушки 14-15" sheetId="9" r:id="rId9"/>
    <sheet name="2 кл. девушки 16-18" sheetId="10" r:id="rId10"/>
    <sheet name="2 кл. юноши 14-15" sheetId="11" r:id="rId11"/>
    <sheet name="2 кл. юноши 16-18" sheetId="12" r:id="rId12"/>
  </sheets>
  <definedNames/>
  <calcPr fullCalcOnLoad="1"/>
</workbook>
</file>

<file path=xl/sharedStrings.xml><?xml version="1.0" encoding="utf-8"?>
<sst xmlns="http://schemas.openxmlformats.org/spreadsheetml/2006/main" count="791" uniqueCount="162">
  <si>
    <t>1 класс дистанции</t>
  </si>
  <si>
    <t>место</t>
  </si>
  <si>
    <t>фамилия имя</t>
  </si>
  <si>
    <t>школа</t>
  </si>
  <si>
    <t>год рожд.</t>
  </si>
  <si>
    <t>время</t>
  </si>
  <si>
    <t>бревно</t>
  </si>
  <si>
    <t>пар.пер.</t>
  </si>
  <si>
    <t>маятник</t>
  </si>
  <si>
    <t>бабочка</t>
  </si>
  <si>
    <t>штраф</t>
  </si>
  <si>
    <t>результат</t>
  </si>
  <si>
    <t>проценты</t>
  </si>
  <si>
    <t>.</t>
  </si>
  <si>
    <t>Мубаракшина Ксения</t>
  </si>
  <si>
    <t>Габтулина Наталия</t>
  </si>
  <si>
    <t>Сем</t>
  </si>
  <si>
    <t>Солопова Диана</t>
  </si>
  <si>
    <t>Богданова Анастасия</t>
  </si>
  <si>
    <t>Корягина Екатерина</t>
  </si>
  <si>
    <t>Лебедева Софья</t>
  </si>
  <si>
    <t>Майорова Татьяна</t>
  </si>
  <si>
    <t>нав.пер.</t>
  </si>
  <si>
    <t>Куликов Дмитрий</t>
  </si>
  <si>
    <t>Урдяков Рустам</t>
  </si>
  <si>
    <t>Александров Вадим</t>
  </si>
  <si>
    <t>Власов Василий</t>
  </si>
  <si>
    <t>Колмыков Николай</t>
  </si>
  <si>
    <t>Калиниченко Николай</t>
  </si>
  <si>
    <t>Плотников Данил</t>
  </si>
  <si>
    <t>Щербаков Иван</t>
  </si>
  <si>
    <t>Аганин Алексей</t>
  </si>
  <si>
    <t>Пуртов Даниил</t>
  </si>
  <si>
    <t>Черой Руслан</t>
  </si>
  <si>
    <t>Бурлий Даниил</t>
  </si>
  <si>
    <t>Лебедев Роман</t>
  </si>
  <si>
    <t>Тарасов Михаил</t>
  </si>
  <si>
    <t>Красн</t>
  </si>
  <si>
    <t>Крещенов Александр</t>
  </si>
  <si>
    <t>Житинкин Сергей</t>
  </si>
  <si>
    <t>Протасов Алексей</t>
  </si>
  <si>
    <t>Стрельников Аркадий</t>
  </si>
  <si>
    <t>Фаттахов Ильнур</t>
  </si>
  <si>
    <t>Белоусов Павел</t>
  </si>
  <si>
    <t>Капитонов Михаил</t>
  </si>
  <si>
    <t>Медведков Владимир</t>
  </si>
  <si>
    <t>Рябинин Николай</t>
  </si>
  <si>
    <t>Рабаданов Рафат</t>
  </si>
  <si>
    <t>Кожевников Никита</t>
  </si>
  <si>
    <t>Дмитриев Георгий</t>
  </si>
  <si>
    <t>Коротков Александр</t>
  </si>
  <si>
    <t>Дурнев Эмиль</t>
  </si>
  <si>
    <t>Голиков Александр</t>
  </si>
  <si>
    <t>Петухов Никита</t>
  </si>
  <si>
    <t>Карпов Юрий</t>
  </si>
  <si>
    <t>Ролдугин Кирилл</t>
  </si>
  <si>
    <t>Син.П</t>
  </si>
  <si>
    <t>Дмитриев Сергей</t>
  </si>
  <si>
    <t>Ложкин Сергей</t>
  </si>
  <si>
    <t>СергРад</t>
  </si>
  <si>
    <t>Щеглова Дарья</t>
  </si>
  <si>
    <t>Каплунова Анастасия</t>
  </si>
  <si>
    <t xml:space="preserve"> Протокол результатов по группе девочки 10-11</t>
  </si>
  <si>
    <t xml:space="preserve"> Протокол результатов по группе девочки 12-13</t>
  </si>
  <si>
    <t xml:space="preserve"> Протокол результатов по группе девушки 14-15</t>
  </si>
  <si>
    <t xml:space="preserve"> Протокол результатов по группе девушки 16-18</t>
  </si>
  <si>
    <t xml:space="preserve"> Протокол результатов по группе мальчики 10-11</t>
  </si>
  <si>
    <t xml:space="preserve"> Протокол результатов по группе мальчики 12-13</t>
  </si>
  <si>
    <t xml:space="preserve"> Протокол результатов по группе юноши 14-15</t>
  </si>
  <si>
    <t>Лежнин Иван</t>
  </si>
  <si>
    <t xml:space="preserve"> Протокол результатов по группе юноши 16-18</t>
  </si>
  <si>
    <t>2 класс дистанции</t>
  </si>
  <si>
    <t>траверс</t>
  </si>
  <si>
    <t>Открытое первенство г. Йошкар-Олы по спортивному туризму 
на пешеходных дистанциях в закрытых помещениях</t>
  </si>
  <si>
    <t>Душутин Данила</t>
  </si>
  <si>
    <t>Карымов Данил</t>
  </si>
  <si>
    <t xml:space="preserve">Нефонтов Илья </t>
  </si>
  <si>
    <t>Перминов Игорь</t>
  </si>
  <si>
    <t>Солодянкин Денис</t>
  </si>
  <si>
    <t>Тимофеев Роман</t>
  </si>
  <si>
    <t>Эшембаев Руслан</t>
  </si>
  <si>
    <t>Мутыхляева Юлия</t>
  </si>
  <si>
    <t>Алексеев Николай</t>
  </si>
  <si>
    <t>Крылов Дмитрий</t>
  </si>
  <si>
    <t>Назаров Игорь</t>
  </si>
  <si>
    <t>Смирнов Дмитрий</t>
  </si>
  <si>
    <t>Охотин Алексей</t>
  </si>
  <si>
    <t>Шатёркин Семён</t>
  </si>
  <si>
    <t>Зюзин Илья</t>
  </si>
  <si>
    <t>Петров Дмитрий</t>
  </si>
  <si>
    <t>Лукьянов Максим</t>
  </si>
  <si>
    <t>Лебедев Андрей</t>
  </si>
  <si>
    <t>Черняев Ярослав</t>
  </si>
  <si>
    <t>Исаев Павел</t>
  </si>
  <si>
    <t>Рахманов Кирилл</t>
  </si>
  <si>
    <t>Андреев Алексей</t>
  </si>
  <si>
    <t>Логушин Ярослав</t>
  </si>
  <si>
    <t>Дмитриев Игорь</t>
  </si>
  <si>
    <t>Масленникова Ксения</t>
  </si>
  <si>
    <t>Шубенкина Сабрина</t>
  </si>
  <si>
    <t>Беляева Светлана</t>
  </si>
  <si>
    <t>Белякова Диана</t>
  </si>
  <si>
    <t>Юнский Кирилл</t>
  </si>
  <si>
    <t>Казаков Иван</t>
  </si>
  <si>
    <t>Цыпленкова Елена</t>
  </si>
  <si>
    <t>Масленников Кирилл</t>
  </si>
  <si>
    <t>Беляева Ангелина</t>
  </si>
  <si>
    <t>Благовещенская Анна</t>
  </si>
  <si>
    <t>Домрачева Мария</t>
  </si>
  <si>
    <t>Цыпленкова Ксения</t>
  </si>
  <si>
    <t>Охотников Максим</t>
  </si>
  <si>
    <t>Маркова Елена</t>
  </si>
  <si>
    <t>Чулков Дмитрий</t>
  </si>
  <si>
    <t>лианы</t>
  </si>
  <si>
    <t>Зверева Анастасия</t>
  </si>
  <si>
    <t>Денисова Ольга</t>
  </si>
  <si>
    <t>Иванова Александра</t>
  </si>
  <si>
    <t>Яндылеева Виктория</t>
  </si>
  <si>
    <t>Каткова Стефания</t>
  </si>
  <si>
    <t>Каткова Александра</t>
  </si>
  <si>
    <t>Кугергина Ирина</t>
  </si>
  <si>
    <t>Егошина Татьяна</t>
  </si>
  <si>
    <t>Бариева Руфия</t>
  </si>
  <si>
    <t>Комарова Ангелина</t>
  </si>
  <si>
    <t>Насырова Дина</t>
  </si>
  <si>
    <t>спуск</t>
  </si>
  <si>
    <t>Шмакова Анна</t>
  </si>
  <si>
    <t>Галкина Ульяна</t>
  </si>
  <si>
    <t>Петухова Алина</t>
  </si>
  <si>
    <t>Антонова Анна</t>
  </si>
  <si>
    <t>Онучина Анна</t>
  </si>
  <si>
    <t>Шерстнев Максим</t>
  </si>
  <si>
    <t>Ямбаршев Никита</t>
  </si>
  <si>
    <t>Глазунов Дмитрий</t>
  </si>
  <si>
    <t>Цыпленков Руслан</t>
  </si>
  <si>
    <t>Янаев Роман</t>
  </si>
  <si>
    <t>Тихомиров Егор</t>
  </si>
  <si>
    <t>Пушкарев Алексей</t>
  </si>
  <si>
    <t>Смирнов Владимир</t>
  </si>
  <si>
    <t>Кропотов Артем</t>
  </si>
  <si>
    <t>Семенов Евгений</t>
  </si>
  <si>
    <t>Ушаков Евгений</t>
  </si>
  <si>
    <t>Кольцова Валерия</t>
  </si>
  <si>
    <t>Нурмухамедов Георгий</t>
  </si>
  <si>
    <t>Фролов Илья</t>
  </si>
  <si>
    <t>Ширшиков Артем</t>
  </si>
  <si>
    <t>Журавлева Ксения</t>
  </si>
  <si>
    <t>Лебедев Денис</t>
  </si>
  <si>
    <t>Загайнова Ксения</t>
  </si>
  <si>
    <t>Митрошева Екатерина</t>
  </si>
  <si>
    <t>Мосин Василий</t>
  </si>
  <si>
    <t>Игнатьев Роман</t>
  </si>
  <si>
    <t>Сергеева Дарья</t>
  </si>
  <si>
    <t>Прохоров Дамир</t>
  </si>
  <si>
    <t>Каплунов Алексей</t>
  </si>
  <si>
    <t>Чикулаева Валентина</t>
  </si>
  <si>
    <t>Кольцова Валения</t>
  </si>
  <si>
    <t>Гребенкина Екатерина</t>
  </si>
  <si>
    <t xml:space="preserve"> Протокол результатов</t>
  </si>
  <si>
    <t>Открытое первенство ДЮЦ "Азимут" по спортивному туризму 
на пешеходных дистанциях в закрытых помещениях "Наши надежды"</t>
  </si>
  <si>
    <t>девочки</t>
  </si>
  <si>
    <t>мальчики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</si>
</sst>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1" fontId="19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1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2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9" fontId="0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right"/>
    </xf>
    <xf numFmtId="164" fontId="0" fillId="0" borderId="11" xfId="0" applyNumberFormat="1" applyFill="1" applyBorder="1" applyAlignment="1">
      <alignment horizontal="left"/>
    </xf>
    <xf numFmtId="0" fontId="0" fillId="0" borderId="12" xfId="0" applyNumberForma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10" fontId="0" fillId="0" borderId="12" xfId="0" applyNumberForma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164" fontId="0" fillId="0" borderId="11" xfId="0" applyNumberForma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 vertical="center"/>
    </xf>
    <xf numFmtId="10" fontId="0" fillId="0" borderId="12" xfId="0" applyNumberForma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9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center"/>
    </xf>
    <xf numFmtId="10" fontId="0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 vertical="center"/>
    </xf>
    <xf numFmtId="164" fontId="0" fillId="0" borderId="11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1" fillId="24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/>
    </xf>
    <xf numFmtId="164" fontId="1" fillId="0" borderId="11" xfId="0" applyNumberFormat="1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top" wrapText="1"/>
    </xf>
    <xf numFmtId="0" fontId="1" fillId="24" borderId="15" xfId="0" applyFont="1" applyFill="1" applyBorder="1" applyAlignment="1">
      <alignment vertical="center" wrapText="1"/>
    </xf>
    <xf numFmtId="0" fontId="1" fillId="24" borderId="15" xfId="0" applyFont="1" applyFill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24" borderId="12" xfId="0" applyFont="1" applyFill="1" applyBorder="1" applyAlignment="1">
      <alignment vertical="top" wrapText="1"/>
    </xf>
    <xf numFmtId="0" fontId="0" fillId="24" borderId="15" xfId="0" applyFont="1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24" borderId="12" xfId="0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1" fillId="0" borderId="12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10" fontId="0" fillId="0" borderId="16" xfId="0" applyNumberFormat="1" applyFill="1" applyBorder="1" applyAlignment="1">
      <alignment horizontal="center" vertical="center"/>
    </xf>
    <xf numFmtId="9" fontId="0" fillId="0" borderId="15" xfId="0" applyNumberFormat="1" applyFont="1" applyFill="1" applyBorder="1" applyAlignment="1">
      <alignment horizontal="center"/>
    </xf>
    <xf numFmtId="0" fontId="1" fillId="24" borderId="12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1" fillId="24" borderId="12" xfId="0" applyFont="1" applyFill="1" applyBorder="1" applyAlignment="1">
      <alignment vertical="center" wrapText="1"/>
    </xf>
    <xf numFmtId="14" fontId="20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A1">
      <selection activeCell="A1" sqref="A1:IV16384"/>
    </sheetView>
  </sheetViews>
  <sheetFormatPr defaultColWidth="9.00390625" defaultRowHeight="14.25" customHeight="1"/>
  <cols>
    <col min="1" max="1" width="5.375" style="1" customWidth="1"/>
    <col min="2" max="2" width="0.2421875" style="1" customWidth="1"/>
    <col min="3" max="3" width="22.25390625" style="1" customWidth="1"/>
    <col min="4" max="4" width="6.00390625" style="1" customWidth="1"/>
    <col min="5" max="5" width="7.75390625" style="1" customWidth="1"/>
    <col min="6" max="6" width="0.2421875" style="1" customWidth="1"/>
    <col min="7" max="7" width="2.75390625" style="1" customWidth="1"/>
    <col min="8" max="8" width="0.6171875" style="1" customWidth="1"/>
    <col min="9" max="9" width="2.875" style="1" customWidth="1"/>
    <col min="10" max="11" width="5.875" style="2" customWidth="1"/>
    <col min="12" max="16" width="5.875" style="3" customWidth="1"/>
    <col min="17" max="17" width="1.37890625" style="3" customWidth="1"/>
    <col min="18" max="18" width="6.125" style="4" customWidth="1"/>
    <col min="19" max="19" width="3.00390625" style="5" customWidth="1"/>
    <col min="20" max="20" width="1.00390625" style="6" customWidth="1"/>
    <col min="21" max="21" width="4.125" style="1" customWidth="1"/>
    <col min="22" max="22" width="8.75390625" style="1" customWidth="1"/>
    <col min="23" max="16384" width="9.125" style="1" customWidth="1"/>
  </cols>
  <sheetData>
    <row r="1" spans="1:21" ht="14.25" customHeight="1">
      <c r="A1" s="126" t="s">
        <v>159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ht="21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3:20" ht="19.5" customHeight="1">
      <c r="C3" s="8"/>
      <c r="D3" s="9"/>
      <c r="F3" s="10"/>
      <c r="G3" s="9"/>
      <c r="H3" s="11"/>
      <c r="I3" s="11"/>
      <c r="K3" s="12"/>
      <c r="L3" s="13" t="s">
        <v>158</v>
      </c>
      <c r="M3" s="9"/>
      <c r="N3" s="14"/>
      <c r="O3" s="9"/>
      <c r="P3" s="9"/>
      <c r="R3" s="1"/>
      <c r="S3" s="1"/>
      <c r="T3" s="5"/>
    </row>
    <row r="4" spans="3:20" ht="19.5" customHeight="1">
      <c r="C4" s="8"/>
      <c r="D4" s="9"/>
      <c r="F4" s="10"/>
      <c r="G4" s="9"/>
      <c r="H4" s="11"/>
      <c r="I4" s="11"/>
      <c r="K4" s="12"/>
      <c r="L4" s="13" t="s">
        <v>160</v>
      </c>
      <c r="M4" s="9"/>
      <c r="N4" s="14"/>
      <c r="O4" s="9"/>
      <c r="P4" s="9"/>
      <c r="R4" s="1"/>
      <c r="S4" s="1"/>
      <c r="T4" s="5"/>
    </row>
    <row r="5" spans="3:20" ht="17.25" customHeight="1">
      <c r="C5" s="125">
        <v>41994</v>
      </c>
      <c r="D5" s="125"/>
      <c r="E5" s="3"/>
      <c r="F5" s="15"/>
      <c r="G5" s="3"/>
      <c r="H5" s="16"/>
      <c r="I5" s="16"/>
      <c r="R5" s="17" t="s">
        <v>0</v>
      </c>
      <c r="S5" s="1"/>
      <c r="T5" s="5"/>
    </row>
    <row r="6" spans="1:22" s="18" customFormat="1" ht="14.25" customHeight="1">
      <c r="A6" s="19" t="s">
        <v>1</v>
      </c>
      <c r="B6" s="20"/>
      <c r="C6" s="21" t="s">
        <v>2</v>
      </c>
      <c r="D6" s="19" t="s">
        <v>3</v>
      </c>
      <c r="E6" s="19" t="s">
        <v>4</v>
      </c>
      <c r="F6" s="19"/>
      <c r="G6" s="127" t="s">
        <v>5</v>
      </c>
      <c r="H6" s="127"/>
      <c r="I6" s="127"/>
      <c r="J6" s="23" t="s">
        <v>7</v>
      </c>
      <c r="K6" s="23" t="s">
        <v>7</v>
      </c>
      <c r="L6" s="24" t="s">
        <v>9</v>
      </c>
      <c r="M6" s="23" t="s">
        <v>6</v>
      </c>
      <c r="N6" s="23" t="s">
        <v>113</v>
      </c>
      <c r="O6" s="24" t="s">
        <v>72</v>
      </c>
      <c r="P6" s="24" t="s">
        <v>6</v>
      </c>
      <c r="Q6" s="24"/>
      <c r="R6" s="25" t="s">
        <v>10</v>
      </c>
      <c r="S6" s="128" t="s">
        <v>11</v>
      </c>
      <c r="T6" s="128"/>
      <c r="U6" s="128"/>
      <c r="V6" s="27" t="s">
        <v>12</v>
      </c>
    </row>
    <row r="7" spans="1:22" ht="14.25" customHeight="1">
      <c r="A7" s="28">
        <v>1</v>
      </c>
      <c r="B7" s="29"/>
      <c r="C7" s="93" t="s">
        <v>124</v>
      </c>
      <c r="D7" s="49">
        <v>5</v>
      </c>
      <c r="E7" s="45">
        <v>2007</v>
      </c>
      <c r="F7" s="77"/>
      <c r="G7" s="82">
        <v>3</v>
      </c>
      <c r="H7" s="71" t="s">
        <v>13</v>
      </c>
      <c r="I7" s="83">
        <v>8</v>
      </c>
      <c r="J7" s="35"/>
      <c r="K7" s="35"/>
      <c r="L7" s="28"/>
      <c r="M7" s="28"/>
      <c r="N7" s="28"/>
      <c r="O7" s="36"/>
      <c r="P7" s="28"/>
      <c r="Q7" s="28"/>
      <c r="R7" s="25">
        <f>SUM(J7:Q7)</f>
        <v>0</v>
      </c>
      <c r="S7" s="33">
        <f>INT((G7*60+I7+R7*10)/60)</f>
        <v>3</v>
      </c>
      <c r="T7" s="26" t="s">
        <v>13</v>
      </c>
      <c r="U7" s="34">
        <f>(G7*60+I7+R7*10)-S7*60</f>
        <v>8</v>
      </c>
      <c r="V7" s="37">
        <f>(G7*60+I7+R7*10)/($G$7*60+$I$7+$R$7*10)</f>
        <v>1</v>
      </c>
    </row>
    <row r="8" spans="1:22" ht="14.25" customHeight="1">
      <c r="A8" s="28">
        <v>1</v>
      </c>
      <c r="B8" s="29"/>
      <c r="C8" s="106" t="s">
        <v>99</v>
      </c>
      <c r="D8" s="49" t="s">
        <v>16</v>
      </c>
      <c r="E8" s="105">
        <v>2007</v>
      </c>
      <c r="F8" s="91"/>
      <c r="G8" s="82">
        <v>3</v>
      </c>
      <c r="H8" s="71" t="s">
        <v>13</v>
      </c>
      <c r="I8" s="83">
        <v>8</v>
      </c>
      <c r="J8" s="35"/>
      <c r="K8" s="23"/>
      <c r="L8" s="24"/>
      <c r="M8" s="24"/>
      <c r="N8" s="28"/>
      <c r="O8" s="36"/>
      <c r="P8" s="28"/>
      <c r="Q8" s="28"/>
      <c r="R8" s="25">
        <f>SUM(J8:Q8)</f>
        <v>0</v>
      </c>
      <c r="S8" s="33">
        <f>INT((G8*60+I8+R8*10)/60)</f>
        <v>3</v>
      </c>
      <c r="T8" s="26" t="s">
        <v>13</v>
      </c>
      <c r="U8" s="34">
        <f>(G8*60+I8+R8*10)-S8*60</f>
        <v>8</v>
      </c>
      <c r="V8" s="37">
        <f>(G8*60+I8+R8*10)/($G$7*60+$I$7+$R$7*10)</f>
        <v>1</v>
      </c>
    </row>
    <row r="9" spans="1:22" ht="14.25" customHeight="1">
      <c r="A9" s="28">
        <v>3</v>
      </c>
      <c r="B9" s="29"/>
      <c r="C9" s="106" t="s">
        <v>98</v>
      </c>
      <c r="D9" s="49" t="s">
        <v>16</v>
      </c>
      <c r="E9" s="105">
        <v>2007</v>
      </c>
      <c r="F9" s="91"/>
      <c r="G9" s="82">
        <v>3</v>
      </c>
      <c r="H9" s="71" t="s">
        <v>13</v>
      </c>
      <c r="I9" s="83">
        <v>47</v>
      </c>
      <c r="J9" s="35"/>
      <c r="K9" s="35"/>
      <c r="L9" s="28"/>
      <c r="M9" s="28"/>
      <c r="N9" s="24"/>
      <c r="O9" s="36"/>
      <c r="P9" s="28"/>
      <c r="Q9" s="28"/>
      <c r="R9" s="25">
        <f>SUM(J9:Q9)</f>
        <v>0</v>
      </c>
      <c r="S9" s="33">
        <f>INT((G9*60+I9+R9*10)/60)</f>
        <v>3</v>
      </c>
      <c r="T9" s="26" t="s">
        <v>13</v>
      </c>
      <c r="U9" s="34">
        <f>(G9*60+I9+R9*10)-S9*60</f>
        <v>47</v>
      </c>
      <c r="V9" s="37">
        <f>(G9*60+I9+R9*10)/($G$7*60+$I$7+$R$7*10)</f>
        <v>1.2074468085106382</v>
      </c>
    </row>
    <row r="11" spans="3:20" ht="19.5" customHeight="1">
      <c r="C11" s="8"/>
      <c r="D11" s="9"/>
      <c r="F11" s="10"/>
      <c r="G11" s="9"/>
      <c r="H11" s="11"/>
      <c r="I11" s="11"/>
      <c r="K11" s="12"/>
      <c r="L11" s="13" t="s">
        <v>161</v>
      </c>
      <c r="M11" s="9"/>
      <c r="N11" s="14"/>
      <c r="O11" s="9"/>
      <c r="P11" s="9"/>
      <c r="R11" s="1"/>
      <c r="S11" s="1"/>
      <c r="T11" s="5"/>
    </row>
    <row r="12" spans="3:20" ht="17.25" customHeight="1">
      <c r="C12" s="125">
        <v>41994</v>
      </c>
      <c r="D12" s="125"/>
      <c r="E12" s="3"/>
      <c r="F12" s="15"/>
      <c r="G12" s="3"/>
      <c r="H12" s="16"/>
      <c r="I12" s="16"/>
      <c r="R12" s="17" t="s">
        <v>0</v>
      </c>
      <c r="S12" s="1"/>
      <c r="T12" s="5"/>
    </row>
    <row r="13" spans="1:22" s="18" customFormat="1" ht="14.25" customHeight="1">
      <c r="A13" s="19" t="s">
        <v>1</v>
      </c>
      <c r="B13" s="20"/>
      <c r="C13" s="21" t="s">
        <v>2</v>
      </c>
      <c r="D13" s="19" t="s">
        <v>3</v>
      </c>
      <c r="E13" s="19" t="s">
        <v>4</v>
      </c>
      <c r="F13" s="19"/>
      <c r="G13" s="127" t="s">
        <v>5</v>
      </c>
      <c r="H13" s="127"/>
      <c r="I13" s="127"/>
      <c r="J13" s="23" t="s">
        <v>7</v>
      </c>
      <c r="K13" s="23" t="s">
        <v>7</v>
      </c>
      <c r="L13" s="24" t="s">
        <v>9</v>
      </c>
      <c r="M13" s="23" t="s">
        <v>6</v>
      </c>
      <c r="N13" s="23" t="s">
        <v>113</v>
      </c>
      <c r="O13" s="24" t="s">
        <v>72</v>
      </c>
      <c r="P13" s="24" t="s">
        <v>6</v>
      </c>
      <c r="Q13" s="24"/>
      <c r="R13" s="25" t="s">
        <v>10</v>
      </c>
      <c r="S13" s="128" t="s">
        <v>11</v>
      </c>
      <c r="T13" s="128"/>
      <c r="U13" s="128"/>
      <c r="V13" s="27" t="s">
        <v>12</v>
      </c>
    </row>
    <row r="14" spans="1:22" ht="14.25" customHeight="1">
      <c r="A14" s="28">
        <v>1</v>
      </c>
      <c r="B14" s="29"/>
      <c r="C14" s="103" t="s">
        <v>97</v>
      </c>
      <c r="D14" s="49">
        <v>5</v>
      </c>
      <c r="E14" s="98">
        <v>2007</v>
      </c>
      <c r="F14" s="94"/>
      <c r="G14" s="82">
        <v>2</v>
      </c>
      <c r="H14" s="71" t="s">
        <v>13</v>
      </c>
      <c r="I14" s="83">
        <v>8</v>
      </c>
      <c r="J14" s="35"/>
      <c r="K14" s="35"/>
      <c r="L14" s="28"/>
      <c r="M14" s="28"/>
      <c r="N14" s="28"/>
      <c r="O14" s="36"/>
      <c r="P14" s="28"/>
      <c r="Q14" s="28"/>
      <c r="R14" s="25">
        <f>SUM(J14:Q14)</f>
        <v>0</v>
      </c>
      <c r="S14" s="33">
        <f>INT((G14*60+I14+R14*10)/60)</f>
        <v>2</v>
      </c>
      <c r="T14" s="26" t="s">
        <v>13</v>
      </c>
      <c r="U14" s="34">
        <f>(G14*60+I14+R14*10)-S14*60</f>
        <v>8</v>
      </c>
      <c r="V14" s="37">
        <v>1</v>
      </c>
    </row>
    <row r="16" ht="14.25" customHeight="1">
      <c r="L16" s="13" t="s">
        <v>161</v>
      </c>
    </row>
    <row r="17" spans="3:20" ht="14.25" customHeight="1">
      <c r="C17" s="125">
        <v>41994</v>
      </c>
      <c r="D17" s="125"/>
      <c r="E17" s="3"/>
      <c r="F17" s="15"/>
      <c r="G17" s="3"/>
      <c r="H17" s="16"/>
      <c r="I17" s="16"/>
      <c r="J17" s="3"/>
      <c r="K17" s="15"/>
      <c r="N17" s="16"/>
      <c r="O17" s="16"/>
      <c r="P17" s="16"/>
      <c r="Q17" s="16"/>
      <c r="R17" s="17" t="s">
        <v>71</v>
      </c>
      <c r="S17" s="1"/>
      <c r="T17" s="5"/>
    </row>
    <row r="18" spans="1:22" ht="14.25" customHeight="1">
      <c r="A18" s="19" t="s">
        <v>1</v>
      </c>
      <c r="B18" s="20"/>
      <c r="C18" s="21" t="s">
        <v>2</v>
      </c>
      <c r="D18" s="42" t="s">
        <v>3</v>
      </c>
      <c r="E18" s="42" t="s">
        <v>4</v>
      </c>
      <c r="F18" s="42"/>
      <c r="G18" s="127" t="s">
        <v>5</v>
      </c>
      <c r="H18" s="127"/>
      <c r="I18" s="127"/>
      <c r="J18" s="23" t="s">
        <v>8</v>
      </c>
      <c r="K18" s="23" t="s">
        <v>7</v>
      </c>
      <c r="L18" s="23" t="s">
        <v>7</v>
      </c>
      <c r="M18" s="23" t="s">
        <v>7</v>
      </c>
      <c r="N18" s="23" t="s">
        <v>7</v>
      </c>
      <c r="O18" s="24" t="s">
        <v>72</v>
      </c>
      <c r="P18" s="24" t="s">
        <v>22</v>
      </c>
      <c r="Q18" s="24" t="s">
        <v>125</v>
      </c>
      <c r="R18" s="25" t="s">
        <v>10</v>
      </c>
      <c r="S18" s="128" t="s">
        <v>11</v>
      </c>
      <c r="T18" s="128"/>
      <c r="U18" s="128"/>
      <c r="V18" s="27" t="s">
        <v>12</v>
      </c>
    </row>
    <row r="19" spans="1:22" ht="14.25" customHeight="1">
      <c r="A19" s="50">
        <v>1</v>
      </c>
      <c r="B19" s="46"/>
      <c r="C19" s="93" t="s">
        <v>58</v>
      </c>
      <c r="D19" s="49" t="s">
        <v>56</v>
      </c>
      <c r="E19" s="45">
        <v>2005</v>
      </c>
      <c r="F19" s="118"/>
      <c r="G19" s="100">
        <v>4</v>
      </c>
      <c r="H19" s="71" t="s">
        <v>13</v>
      </c>
      <c r="I19" s="101">
        <v>19</v>
      </c>
      <c r="J19" s="24"/>
      <c r="K19" s="24"/>
      <c r="L19" s="24"/>
      <c r="M19" s="24"/>
      <c r="N19" s="24"/>
      <c r="O19" s="24"/>
      <c r="P19" s="24"/>
      <c r="Q19" s="24"/>
      <c r="R19" s="61">
        <f>SUM(J19:Q19)</f>
        <v>0</v>
      </c>
      <c r="S19" s="47">
        <f>INT((G19*60+I19+R19*10)/60)</f>
        <v>4</v>
      </c>
      <c r="T19" s="22" t="s">
        <v>13</v>
      </c>
      <c r="U19" s="48">
        <f>(G19*60+I19+R19*10)-S19*60</f>
        <v>19</v>
      </c>
      <c r="V19" s="62">
        <v>1</v>
      </c>
    </row>
  </sheetData>
  <sheetProtection/>
  <mergeCells count="10">
    <mergeCell ref="C17:D17"/>
    <mergeCell ref="G18:I18"/>
    <mergeCell ref="S18:U18"/>
    <mergeCell ref="C12:D12"/>
    <mergeCell ref="A1:U2"/>
    <mergeCell ref="C5:D5"/>
    <mergeCell ref="G6:I6"/>
    <mergeCell ref="S6:U6"/>
    <mergeCell ref="G13:I13"/>
    <mergeCell ref="S13:U1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selection activeCell="T31" sqref="T31"/>
    </sheetView>
  </sheetViews>
  <sheetFormatPr defaultColWidth="9.00390625" defaultRowHeight="12.75" customHeight="1"/>
  <cols>
    <col min="1" max="1" width="4.75390625" style="1" customWidth="1"/>
    <col min="2" max="2" width="0.2421875" style="1" customWidth="1"/>
    <col min="3" max="3" width="22.125" style="57" customWidth="1"/>
    <col min="4" max="4" width="5.625" style="57" customWidth="1"/>
    <col min="5" max="5" width="6.75390625" style="57" customWidth="1"/>
    <col min="6" max="6" width="0.6171875" style="1" customWidth="1"/>
    <col min="7" max="7" width="2.75390625" style="1" customWidth="1"/>
    <col min="8" max="8" width="0.875" style="1" customWidth="1"/>
    <col min="9" max="9" width="3.00390625" style="1" customWidth="1"/>
    <col min="10" max="17" width="4.75390625" style="1" customWidth="1"/>
    <col min="18" max="18" width="6.125" style="1" customWidth="1"/>
    <col min="19" max="19" width="2.875" style="5" customWidth="1"/>
    <col min="20" max="20" width="1.37890625" style="6" customWidth="1"/>
    <col min="21" max="21" width="3.75390625" style="1" customWidth="1"/>
    <col min="22" max="22" width="9.00390625" style="1" bestFit="1" customWidth="1"/>
    <col min="23" max="16384" width="9.125" style="1" customWidth="1"/>
  </cols>
  <sheetData>
    <row r="1" spans="1:22" ht="19.5" customHeight="1">
      <c r="A1" s="126" t="s">
        <v>73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7"/>
    </row>
    <row r="2" spans="1:22" ht="18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7"/>
    </row>
    <row r="3" spans="3:17" ht="18" customHeight="1">
      <c r="C3" s="58"/>
      <c r="D3" s="59"/>
      <c r="E3" s="60"/>
      <c r="F3" s="60"/>
      <c r="G3" s="60"/>
      <c r="H3" s="60"/>
      <c r="I3" s="60"/>
      <c r="J3" s="60"/>
      <c r="K3" s="60"/>
      <c r="L3" s="60" t="s">
        <v>65</v>
      </c>
      <c r="M3" s="60"/>
      <c r="N3" s="60"/>
      <c r="O3" s="60"/>
      <c r="P3" s="60"/>
      <c r="Q3" s="60"/>
    </row>
    <row r="4" spans="3:21" ht="17.25" customHeight="1">
      <c r="C4" s="125">
        <v>41994</v>
      </c>
      <c r="D4" s="125"/>
      <c r="E4" s="59"/>
      <c r="F4" s="15"/>
      <c r="G4" s="3"/>
      <c r="H4" s="16"/>
      <c r="I4" s="16"/>
      <c r="J4" s="3"/>
      <c r="K4" s="3"/>
      <c r="L4" s="15"/>
      <c r="M4" s="3"/>
      <c r="N4" s="3"/>
      <c r="O4" s="16"/>
      <c r="P4" s="16"/>
      <c r="Q4" s="16"/>
      <c r="R4" s="17" t="s">
        <v>71</v>
      </c>
      <c r="S4" s="1"/>
      <c r="T4" s="5"/>
      <c r="U4" s="6"/>
    </row>
    <row r="5" spans="1:22" s="18" customFormat="1" ht="12.75" customHeight="1">
      <c r="A5" s="19" t="s">
        <v>1</v>
      </c>
      <c r="B5" s="20"/>
      <c r="C5" s="21" t="s">
        <v>2</v>
      </c>
      <c r="D5" s="42" t="s">
        <v>3</v>
      </c>
      <c r="E5" s="42" t="s">
        <v>4</v>
      </c>
      <c r="F5" s="42"/>
      <c r="G5" s="127" t="s">
        <v>5</v>
      </c>
      <c r="H5" s="127"/>
      <c r="I5" s="127"/>
      <c r="J5" s="23" t="s">
        <v>8</v>
      </c>
      <c r="K5" s="23" t="s">
        <v>7</v>
      </c>
      <c r="L5" s="23" t="s">
        <v>7</v>
      </c>
      <c r="M5" s="23" t="s">
        <v>7</v>
      </c>
      <c r="N5" s="23" t="s">
        <v>7</v>
      </c>
      <c r="O5" s="24" t="s">
        <v>72</v>
      </c>
      <c r="P5" s="24" t="s">
        <v>22</v>
      </c>
      <c r="Q5" s="24" t="s">
        <v>125</v>
      </c>
      <c r="R5" s="25" t="s">
        <v>10</v>
      </c>
      <c r="S5" s="128" t="s">
        <v>11</v>
      </c>
      <c r="T5" s="128"/>
      <c r="U5" s="128"/>
      <c r="V5" s="27" t="s">
        <v>12</v>
      </c>
    </row>
    <row r="6" spans="1:22" s="18" customFormat="1" ht="12.75" customHeight="1">
      <c r="A6" s="50">
        <v>1</v>
      </c>
      <c r="B6" s="46"/>
      <c r="C6" s="30" t="s">
        <v>14</v>
      </c>
      <c r="D6" s="31">
        <v>29</v>
      </c>
      <c r="E6" s="32">
        <v>1998</v>
      </c>
      <c r="F6" s="77"/>
      <c r="G6" s="82">
        <v>1</v>
      </c>
      <c r="H6" s="71" t="s">
        <v>13</v>
      </c>
      <c r="I6" s="83">
        <v>53</v>
      </c>
      <c r="J6" s="46"/>
      <c r="K6" s="46"/>
      <c r="L6" s="46"/>
      <c r="M6" s="46"/>
      <c r="N6" s="46"/>
      <c r="O6" s="46"/>
      <c r="P6" s="24"/>
      <c r="Q6" s="24"/>
      <c r="R6" s="61">
        <f>SUM(J6:Q6)</f>
        <v>0</v>
      </c>
      <c r="S6" s="47">
        <f>INT((G6*60+I6+R6*10)/60)</f>
        <v>1</v>
      </c>
      <c r="T6" s="22" t="s">
        <v>13</v>
      </c>
      <c r="U6" s="48">
        <f>(G6*60+I6+R6*10)-S6*60</f>
        <v>53</v>
      </c>
      <c r="V6" s="62">
        <f>(G6*60+I6+R6*10)/($G$6*60+$I$6+$R$6*10)</f>
        <v>1</v>
      </c>
    </row>
    <row r="7" spans="1:22" s="18" customFormat="1" ht="12.75" customHeight="1">
      <c r="A7" s="50">
        <v>2</v>
      </c>
      <c r="B7" s="46"/>
      <c r="C7" s="93" t="s">
        <v>155</v>
      </c>
      <c r="D7" s="44">
        <v>21</v>
      </c>
      <c r="E7" s="45">
        <v>1997</v>
      </c>
      <c r="F7" s="77"/>
      <c r="G7" s="82">
        <v>2</v>
      </c>
      <c r="H7" s="71" t="s">
        <v>13</v>
      </c>
      <c r="I7" s="83">
        <v>43</v>
      </c>
      <c r="J7" s="46"/>
      <c r="K7" s="46"/>
      <c r="L7" s="46"/>
      <c r="M7" s="46"/>
      <c r="N7" s="46"/>
      <c r="O7" s="46"/>
      <c r="P7" s="24"/>
      <c r="Q7" s="24"/>
      <c r="R7" s="61">
        <f>SUM(J7:Q7)</f>
        <v>0</v>
      </c>
      <c r="S7" s="47">
        <f>INT((G7*60+I7+R7*10)/60)</f>
        <v>2</v>
      </c>
      <c r="T7" s="22" t="s">
        <v>13</v>
      </c>
      <c r="U7" s="48">
        <f>(G7*60+I7+R7*10)-S7*60</f>
        <v>43</v>
      </c>
      <c r="V7" s="62">
        <f>(G7*60+I7+R7*10)/($G$6*60+$I$6+$R$6*10)</f>
        <v>1.4424778761061947</v>
      </c>
    </row>
    <row r="8" spans="1:22" s="18" customFormat="1" ht="12.75" customHeight="1">
      <c r="A8" s="50">
        <v>3</v>
      </c>
      <c r="B8" s="46"/>
      <c r="C8" s="106" t="s">
        <v>111</v>
      </c>
      <c r="D8" s="44" t="s">
        <v>16</v>
      </c>
      <c r="E8" s="105">
        <v>1998</v>
      </c>
      <c r="F8" s="77"/>
      <c r="G8" s="82">
        <v>3</v>
      </c>
      <c r="H8" s="71" t="s">
        <v>13</v>
      </c>
      <c r="I8" s="83">
        <v>7</v>
      </c>
      <c r="J8" s="24"/>
      <c r="K8" s="24"/>
      <c r="L8" s="24"/>
      <c r="M8" s="24"/>
      <c r="N8" s="24"/>
      <c r="O8" s="24"/>
      <c r="P8" s="46"/>
      <c r="Q8" s="46"/>
      <c r="R8" s="61">
        <f>SUM(J8:Q8)</f>
        <v>0</v>
      </c>
      <c r="S8" s="47">
        <f>INT((G8*60+I8+R8*10)/60)</f>
        <v>3</v>
      </c>
      <c r="T8" s="22" t="s">
        <v>13</v>
      </c>
      <c r="U8" s="48">
        <f>(G8*60+I8+R8*10)-S8*60</f>
        <v>7</v>
      </c>
      <c r="V8" s="62">
        <f>(G8*60+I8+R8*10)/($G$6*60+$I$6+$R$6*10)</f>
        <v>1.654867256637168</v>
      </c>
    </row>
    <row r="9" spans="1:22" s="18" customFormat="1" ht="12.75" customHeight="1">
      <c r="A9" s="50">
        <v>4</v>
      </c>
      <c r="B9" s="46"/>
      <c r="C9" s="93" t="s">
        <v>81</v>
      </c>
      <c r="D9" s="44">
        <v>15</v>
      </c>
      <c r="E9" s="45">
        <v>1998</v>
      </c>
      <c r="F9" s="77"/>
      <c r="G9" s="82">
        <v>3</v>
      </c>
      <c r="H9" s="71" t="s">
        <v>13</v>
      </c>
      <c r="I9" s="83">
        <v>22</v>
      </c>
      <c r="J9" s="24"/>
      <c r="K9" s="24"/>
      <c r="L9" s="24"/>
      <c r="M9" s="24"/>
      <c r="N9" s="24"/>
      <c r="O9" s="24"/>
      <c r="P9" s="46"/>
      <c r="Q9" s="46"/>
      <c r="R9" s="61">
        <f>SUM(J9:Q9)</f>
        <v>0</v>
      </c>
      <c r="S9" s="47">
        <f>INT((G9*60+I9+R9*10)/60)</f>
        <v>3</v>
      </c>
      <c r="T9" s="22" t="s">
        <v>13</v>
      </c>
      <c r="U9" s="48">
        <f>(G9*60+I9+R9*10)-S9*60</f>
        <v>22</v>
      </c>
      <c r="V9" s="62">
        <f>(G9*60+I9+R9*10)/($G$6*60+$I$6+$R$6*10)</f>
        <v>1.7876106194690264</v>
      </c>
    </row>
  </sheetData>
  <sheetProtection selectLockedCells="1" selectUnlockedCells="1"/>
  <mergeCells count="4">
    <mergeCell ref="A1:U2"/>
    <mergeCell ref="C4:D4"/>
    <mergeCell ref="G5:I5"/>
    <mergeCell ref="S5:U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C18" sqref="C18"/>
    </sheetView>
  </sheetViews>
  <sheetFormatPr defaultColWidth="9.00390625" defaultRowHeight="12.75" customHeight="1"/>
  <cols>
    <col min="1" max="1" width="5.25390625" style="1" customWidth="1"/>
    <col min="2" max="2" width="0.6171875" style="1" customWidth="1"/>
    <col min="3" max="3" width="20.125" style="1" customWidth="1"/>
    <col min="4" max="4" width="5.125" style="1" customWidth="1"/>
    <col min="5" max="5" width="9.00390625" style="1" customWidth="1"/>
    <col min="6" max="6" width="0.6171875" style="1" customWidth="1"/>
    <col min="7" max="7" width="2.875" style="1" customWidth="1"/>
    <col min="8" max="8" width="0.875" style="1" customWidth="1"/>
    <col min="9" max="9" width="3.00390625" style="1" customWidth="1"/>
    <col min="10" max="17" width="5.75390625" style="1" customWidth="1"/>
    <col min="18" max="18" width="6.125" style="1" customWidth="1"/>
    <col min="19" max="19" width="3.375" style="5" customWidth="1"/>
    <col min="20" max="20" width="1.875" style="6" customWidth="1"/>
    <col min="21" max="21" width="3.75390625" style="1" customWidth="1"/>
    <col min="22" max="22" width="8.75390625" style="1" customWidth="1"/>
    <col min="23" max="16384" width="9.125" style="1" customWidth="1"/>
  </cols>
  <sheetData>
    <row r="1" spans="1:21" ht="12.75" customHeight="1">
      <c r="A1" s="126" t="s">
        <v>73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ht="21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3:20" ht="18" customHeight="1">
      <c r="C3" s="8"/>
      <c r="D3" s="9"/>
      <c r="F3" s="10"/>
      <c r="G3" s="9"/>
      <c r="H3" s="11"/>
      <c r="I3" s="11"/>
      <c r="K3" s="10"/>
      <c r="L3" s="13" t="s">
        <v>68</v>
      </c>
      <c r="M3" s="13"/>
      <c r="N3" s="39"/>
      <c r="O3" s="39"/>
      <c r="P3" s="39"/>
      <c r="Q3" s="39"/>
      <c r="S3" s="1"/>
      <c r="T3" s="5"/>
    </row>
    <row r="4" spans="3:20" ht="17.25" customHeight="1">
      <c r="C4" s="125">
        <v>41994</v>
      </c>
      <c r="D4" s="125"/>
      <c r="E4" s="3"/>
      <c r="F4" s="15"/>
      <c r="G4" s="3"/>
      <c r="H4" s="16"/>
      <c r="I4" s="16"/>
      <c r="J4" s="3"/>
      <c r="K4" s="15"/>
      <c r="L4" s="3"/>
      <c r="M4" s="3"/>
      <c r="N4" s="16"/>
      <c r="O4" s="16"/>
      <c r="P4" s="16"/>
      <c r="Q4" s="16"/>
      <c r="R4" s="17" t="s">
        <v>71</v>
      </c>
      <c r="S4" s="1"/>
      <c r="T4" s="5"/>
    </row>
    <row r="5" spans="1:22" s="18" customFormat="1" ht="12.75" customHeight="1">
      <c r="A5" s="19" t="s">
        <v>1</v>
      </c>
      <c r="B5" s="20"/>
      <c r="C5" s="21" t="s">
        <v>2</v>
      </c>
      <c r="D5" s="42" t="s">
        <v>3</v>
      </c>
      <c r="E5" s="42" t="s">
        <v>4</v>
      </c>
      <c r="F5" s="42"/>
      <c r="G5" s="127" t="s">
        <v>5</v>
      </c>
      <c r="H5" s="127"/>
      <c r="I5" s="127"/>
      <c r="J5" s="23" t="s">
        <v>8</v>
      </c>
      <c r="K5" s="23" t="s">
        <v>7</v>
      </c>
      <c r="L5" s="23" t="s">
        <v>7</v>
      </c>
      <c r="M5" s="23" t="s">
        <v>7</v>
      </c>
      <c r="N5" s="23" t="s">
        <v>7</v>
      </c>
      <c r="O5" s="24" t="s">
        <v>72</v>
      </c>
      <c r="P5" s="24" t="s">
        <v>22</v>
      </c>
      <c r="Q5" s="24" t="s">
        <v>125</v>
      </c>
      <c r="R5" s="25" t="s">
        <v>10</v>
      </c>
      <c r="S5" s="128" t="s">
        <v>11</v>
      </c>
      <c r="T5" s="128"/>
      <c r="U5" s="128"/>
      <c r="V5" s="27" t="s">
        <v>12</v>
      </c>
    </row>
    <row r="6" spans="1:22" s="18" customFormat="1" ht="12.75" customHeight="1">
      <c r="A6" s="50">
        <v>1</v>
      </c>
      <c r="B6" s="46"/>
      <c r="C6" s="43" t="s">
        <v>36</v>
      </c>
      <c r="D6" s="49" t="s">
        <v>37</v>
      </c>
      <c r="E6" s="45">
        <v>2000</v>
      </c>
      <c r="F6" s="77"/>
      <c r="G6" s="82">
        <v>1</v>
      </c>
      <c r="H6" s="71" t="s">
        <v>13</v>
      </c>
      <c r="I6" s="83">
        <v>31</v>
      </c>
      <c r="J6" s="24"/>
      <c r="K6" s="24"/>
      <c r="L6" s="24"/>
      <c r="M6" s="24"/>
      <c r="N6" s="24"/>
      <c r="O6" s="24"/>
      <c r="P6" s="24"/>
      <c r="Q6" s="24"/>
      <c r="R6" s="61">
        <f aca="true" t="shared" si="0" ref="R6:R24">SUM(J6:Q6)</f>
        <v>0</v>
      </c>
      <c r="S6" s="47">
        <f aca="true" t="shared" si="1" ref="S6:S24">INT((G6*60+I6+R6*10)/60)</f>
        <v>1</v>
      </c>
      <c r="T6" s="22" t="s">
        <v>13</v>
      </c>
      <c r="U6" s="48">
        <f aca="true" t="shared" si="2" ref="U6:U24">(G6*60+I6+R6*10)-S6*60</f>
        <v>31</v>
      </c>
      <c r="V6" s="62">
        <f aca="true" t="shared" si="3" ref="V6:V17">(G6*60+I6+R6*10)/($G$6*60+$I$6+$R$6*10)</f>
        <v>1</v>
      </c>
    </row>
    <row r="7" spans="1:22" s="18" customFormat="1" ht="12.75" customHeight="1">
      <c r="A7" s="50">
        <v>2</v>
      </c>
      <c r="B7" s="46"/>
      <c r="C7" s="92" t="s">
        <v>29</v>
      </c>
      <c r="D7" s="90">
        <v>4</v>
      </c>
      <c r="E7" s="86">
        <v>2000</v>
      </c>
      <c r="F7" s="91"/>
      <c r="G7" s="82">
        <v>2</v>
      </c>
      <c r="H7" s="71" t="s">
        <v>13</v>
      </c>
      <c r="I7" s="83">
        <v>0</v>
      </c>
      <c r="J7" s="24"/>
      <c r="K7" s="24"/>
      <c r="L7" s="24"/>
      <c r="M7" s="24"/>
      <c r="N7" s="24"/>
      <c r="O7" s="24"/>
      <c r="P7" s="24"/>
      <c r="Q7" s="24"/>
      <c r="R7" s="61">
        <f t="shared" si="0"/>
        <v>0</v>
      </c>
      <c r="S7" s="47">
        <f t="shared" si="1"/>
        <v>2</v>
      </c>
      <c r="T7" s="22" t="s">
        <v>13</v>
      </c>
      <c r="U7" s="48">
        <f t="shared" si="2"/>
        <v>0</v>
      </c>
      <c r="V7" s="62">
        <f t="shared" si="3"/>
        <v>1.3186813186813187</v>
      </c>
    </row>
    <row r="8" spans="1:22" s="18" customFormat="1" ht="12.75" customHeight="1">
      <c r="A8" s="50">
        <v>3</v>
      </c>
      <c r="B8" s="51"/>
      <c r="C8" s="93" t="s">
        <v>34</v>
      </c>
      <c r="D8" s="49">
        <v>24</v>
      </c>
      <c r="E8" s="45">
        <v>2000</v>
      </c>
      <c r="F8" s="77"/>
      <c r="G8" s="82">
        <v>2</v>
      </c>
      <c r="H8" s="71" t="s">
        <v>13</v>
      </c>
      <c r="I8" s="83">
        <v>11</v>
      </c>
      <c r="J8" s="24"/>
      <c r="K8" s="24"/>
      <c r="L8" s="24"/>
      <c r="M8" s="24"/>
      <c r="N8" s="24"/>
      <c r="O8" s="24"/>
      <c r="P8" s="24"/>
      <c r="Q8" s="24"/>
      <c r="R8" s="61">
        <f t="shared" si="0"/>
        <v>0</v>
      </c>
      <c r="S8" s="47">
        <f t="shared" si="1"/>
        <v>2</v>
      </c>
      <c r="T8" s="22" t="s">
        <v>13</v>
      </c>
      <c r="U8" s="48">
        <f t="shared" si="2"/>
        <v>11</v>
      </c>
      <c r="V8" s="62">
        <f t="shared" si="3"/>
        <v>1.4395604395604396</v>
      </c>
    </row>
    <row r="9" spans="1:22" s="18" customFormat="1" ht="12.75" customHeight="1">
      <c r="A9" s="50">
        <v>4</v>
      </c>
      <c r="B9" s="46"/>
      <c r="C9" s="93" t="s">
        <v>49</v>
      </c>
      <c r="D9" s="49">
        <v>5</v>
      </c>
      <c r="E9" s="45">
        <v>2002</v>
      </c>
      <c r="F9" s="91"/>
      <c r="G9" s="82">
        <v>2</v>
      </c>
      <c r="H9" s="71" t="s">
        <v>13</v>
      </c>
      <c r="I9" s="83">
        <v>17</v>
      </c>
      <c r="J9" s="24"/>
      <c r="K9" s="24"/>
      <c r="L9" s="24"/>
      <c r="M9" s="24"/>
      <c r="N9" s="24"/>
      <c r="O9" s="24"/>
      <c r="P9" s="24"/>
      <c r="Q9" s="24"/>
      <c r="R9" s="61">
        <f t="shared" si="0"/>
        <v>0</v>
      </c>
      <c r="S9" s="47">
        <f t="shared" si="1"/>
        <v>2</v>
      </c>
      <c r="T9" s="22" t="s">
        <v>13</v>
      </c>
      <c r="U9" s="48">
        <f t="shared" si="2"/>
        <v>17</v>
      </c>
      <c r="V9" s="62">
        <f t="shared" si="3"/>
        <v>1.5054945054945055</v>
      </c>
    </row>
    <row r="10" spans="1:22" s="18" customFormat="1" ht="12.75" customHeight="1">
      <c r="A10" s="50">
        <v>4</v>
      </c>
      <c r="B10" s="51"/>
      <c r="C10" s="106" t="s">
        <v>28</v>
      </c>
      <c r="D10" s="49" t="s">
        <v>16</v>
      </c>
      <c r="E10" s="105">
        <v>1999</v>
      </c>
      <c r="F10" s="118"/>
      <c r="G10" s="100">
        <v>2</v>
      </c>
      <c r="H10" s="71" t="s">
        <v>13</v>
      </c>
      <c r="I10" s="101">
        <v>17</v>
      </c>
      <c r="J10" s="24"/>
      <c r="K10" s="24"/>
      <c r="L10" s="24"/>
      <c r="M10" s="24"/>
      <c r="N10" s="24"/>
      <c r="O10" s="24"/>
      <c r="P10" s="24"/>
      <c r="Q10" s="24"/>
      <c r="R10" s="61">
        <f t="shared" si="0"/>
        <v>0</v>
      </c>
      <c r="S10" s="47">
        <f t="shared" si="1"/>
        <v>2</v>
      </c>
      <c r="T10" s="22" t="s">
        <v>13</v>
      </c>
      <c r="U10" s="48">
        <f t="shared" si="2"/>
        <v>17</v>
      </c>
      <c r="V10" s="62">
        <f t="shared" si="3"/>
        <v>1.5054945054945055</v>
      </c>
    </row>
    <row r="11" spans="1:22" s="18" customFormat="1" ht="12.75" customHeight="1">
      <c r="A11" s="50">
        <v>6</v>
      </c>
      <c r="B11" s="51"/>
      <c r="C11" s="43" t="s">
        <v>35</v>
      </c>
      <c r="D11" s="49">
        <v>29</v>
      </c>
      <c r="E11" s="45">
        <v>2000</v>
      </c>
      <c r="F11" s="77"/>
      <c r="G11" s="82">
        <v>2</v>
      </c>
      <c r="H11" s="71" t="s">
        <v>13</v>
      </c>
      <c r="I11" s="83">
        <v>23</v>
      </c>
      <c r="J11" s="24"/>
      <c r="K11" s="24"/>
      <c r="L11" s="24"/>
      <c r="M11" s="24"/>
      <c r="N11" s="24"/>
      <c r="O11" s="24"/>
      <c r="P11" s="24"/>
      <c r="Q11" s="24"/>
      <c r="R11" s="61">
        <f t="shared" si="0"/>
        <v>0</v>
      </c>
      <c r="S11" s="47">
        <f t="shared" si="1"/>
        <v>2</v>
      </c>
      <c r="T11" s="22" t="s">
        <v>13</v>
      </c>
      <c r="U11" s="48">
        <f t="shared" si="2"/>
        <v>23</v>
      </c>
      <c r="V11" s="62">
        <f t="shared" si="3"/>
        <v>1.5714285714285714</v>
      </c>
    </row>
    <row r="12" spans="1:22" s="18" customFormat="1" ht="12.75" customHeight="1">
      <c r="A12" s="50">
        <v>7</v>
      </c>
      <c r="B12" s="46"/>
      <c r="C12" s="93" t="s">
        <v>51</v>
      </c>
      <c r="D12" s="49">
        <v>27</v>
      </c>
      <c r="E12" s="45">
        <v>2002</v>
      </c>
      <c r="F12" s="77"/>
      <c r="G12" s="82">
        <v>2</v>
      </c>
      <c r="H12" s="71" t="s">
        <v>13</v>
      </c>
      <c r="I12" s="83">
        <v>26</v>
      </c>
      <c r="J12" s="24"/>
      <c r="K12" s="24"/>
      <c r="L12" s="24"/>
      <c r="M12" s="24"/>
      <c r="N12" s="24"/>
      <c r="O12" s="24"/>
      <c r="P12" s="24"/>
      <c r="Q12" s="24"/>
      <c r="R12" s="61">
        <f t="shared" si="0"/>
        <v>0</v>
      </c>
      <c r="S12" s="47">
        <f t="shared" si="1"/>
        <v>2</v>
      </c>
      <c r="T12" s="22" t="s">
        <v>13</v>
      </c>
      <c r="U12" s="48">
        <f t="shared" si="2"/>
        <v>26</v>
      </c>
      <c r="V12" s="62">
        <f t="shared" si="3"/>
        <v>1.6043956043956045</v>
      </c>
    </row>
    <row r="13" spans="1:22" s="18" customFormat="1" ht="12.75" customHeight="1">
      <c r="A13" s="50">
        <v>8</v>
      </c>
      <c r="B13" s="46"/>
      <c r="C13" s="93" t="s">
        <v>39</v>
      </c>
      <c r="D13" s="49">
        <v>9</v>
      </c>
      <c r="E13" s="45">
        <v>2001</v>
      </c>
      <c r="F13" s="91"/>
      <c r="G13" s="82">
        <v>2</v>
      </c>
      <c r="H13" s="71" t="s">
        <v>13</v>
      </c>
      <c r="I13" s="83">
        <v>47</v>
      </c>
      <c r="J13" s="24"/>
      <c r="K13" s="24"/>
      <c r="L13" s="24"/>
      <c r="M13" s="24"/>
      <c r="N13" s="24"/>
      <c r="O13" s="24"/>
      <c r="P13" s="24"/>
      <c r="Q13" s="24"/>
      <c r="R13" s="61">
        <f t="shared" si="0"/>
        <v>0</v>
      </c>
      <c r="S13" s="47">
        <f t="shared" si="1"/>
        <v>2</v>
      </c>
      <c r="T13" s="22" t="s">
        <v>13</v>
      </c>
      <c r="U13" s="48">
        <f t="shared" si="2"/>
        <v>47</v>
      </c>
      <c r="V13" s="62">
        <f t="shared" si="3"/>
        <v>1.835164835164835</v>
      </c>
    </row>
    <row r="14" spans="1:22" s="18" customFormat="1" ht="12.75" customHeight="1">
      <c r="A14" s="50">
        <v>9</v>
      </c>
      <c r="B14" s="51"/>
      <c r="C14" s="93" t="s">
        <v>33</v>
      </c>
      <c r="D14" s="49">
        <v>24</v>
      </c>
      <c r="E14" s="45">
        <v>2000</v>
      </c>
      <c r="F14" s="77"/>
      <c r="G14" s="82">
        <v>2</v>
      </c>
      <c r="H14" s="71" t="s">
        <v>13</v>
      </c>
      <c r="I14" s="83">
        <v>53</v>
      </c>
      <c r="J14" s="24"/>
      <c r="K14" s="24"/>
      <c r="L14" s="24"/>
      <c r="M14" s="24"/>
      <c r="N14" s="24"/>
      <c r="O14" s="24"/>
      <c r="P14" s="24"/>
      <c r="Q14" s="24"/>
      <c r="R14" s="61">
        <f t="shared" si="0"/>
        <v>0</v>
      </c>
      <c r="S14" s="47">
        <f t="shared" si="1"/>
        <v>2</v>
      </c>
      <c r="T14" s="22" t="s">
        <v>13</v>
      </c>
      <c r="U14" s="48">
        <f t="shared" si="2"/>
        <v>53</v>
      </c>
      <c r="V14" s="62">
        <f t="shared" si="3"/>
        <v>1.901098901098901</v>
      </c>
    </row>
    <row r="15" spans="1:22" s="18" customFormat="1" ht="12.75" customHeight="1">
      <c r="A15" s="50">
        <v>10</v>
      </c>
      <c r="B15" s="46"/>
      <c r="C15" s="93" t="s">
        <v>47</v>
      </c>
      <c r="D15" s="49">
        <v>29</v>
      </c>
      <c r="E15" s="45">
        <v>2001</v>
      </c>
      <c r="F15" s="91"/>
      <c r="G15" s="82">
        <v>2</v>
      </c>
      <c r="H15" s="71" t="s">
        <v>13</v>
      </c>
      <c r="I15" s="83">
        <v>57</v>
      </c>
      <c r="J15" s="24"/>
      <c r="K15" s="24"/>
      <c r="L15" s="24"/>
      <c r="M15" s="24"/>
      <c r="N15" s="24"/>
      <c r="O15" s="24"/>
      <c r="P15" s="24"/>
      <c r="Q15" s="24"/>
      <c r="R15" s="61">
        <f t="shared" si="0"/>
        <v>0</v>
      </c>
      <c r="S15" s="47">
        <f t="shared" si="1"/>
        <v>2</v>
      </c>
      <c r="T15" s="22" t="s">
        <v>13</v>
      </c>
      <c r="U15" s="48">
        <f t="shared" si="2"/>
        <v>57</v>
      </c>
      <c r="V15" s="62">
        <f t="shared" si="3"/>
        <v>1.945054945054945</v>
      </c>
    </row>
    <row r="16" spans="1:22" s="18" customFormat="1" ht="12.75" customHeight="1">
      <c r="A16" s="50">
        <v>11</v>
      </c>
      <c r="B16" s="46"/>
      <c r="C16" s="93" t="s">
        <v>32</v>
      </c>
      <c r="D16" s="49">
        <v>19</v>
      </c>
      <c r="E16" s="45">
        <v>2000</v>
      </c>
      <c r="F16" s="91"/>
      <c r="G16" s="82">
        <v>2</v>
      </c>
      <c r="H16" s="71" t="s">
        <v>13</v>
      </c>
      <c r="I16" s="83">
        <v>59</v>
      </c>
      <c r="J16" s="24"/>
      <c r="K16" s="24"/>
      <c r="L16" s="24"/>
      <c r="M16" s="24"/>
      <c r="N16" s="24"/>
      <c r="O16" s="24"/>
      <c r="P16" s="24"/>
      <c r="Q16" s="24"/>
      <c r="R16" s="61">
        <f t="shared" si="0"/>
        <v>0</v>
      </c>
      <c r="S16" s="47">
        <f t="shared" si="1"/>
        <v>2</v>
      </c>
      <c r="T16" s="22" t="s">
        <v>13</v>
      </c>
      <c r="U16" s="48">
        <f t="shared" si="2"/>
        <v>59</v>
      </c>
      <c r="V16" s="62">
        <f t="shared" si="3"/>
        <v>1.967032967032967</v>
      </c>
    </row>
    <row r="17" spans="1:22" s="18" customFormat="1" ht="12.75" customHeight="1">
      <c r="A17" s="50">
        <v>12</v>
      </c>
      <c r="B17" s="46"/>
      <c r="C17" s="93" t="s">
        <v>151</v>
      </c>
      <c r="D17" s="49">
        <v>29</v>
      </c>
      <c r="E17" s="45">
        <v>2001</v>
      </c>
      <c r="F17" s="91"/>
      <c r="G17" s="82">
        <v>3</v>
      </c>
      <c r="H17" s="71" t="s">
        <v>13</v>
      </c>
      <c r="I17" s="83">
        <v>13</v>
      </c>
      <c r="J17" s="24"/>
      <c r="K17" s="24"/>
      <c r="L17" s="24"/>
      <c r="M17" s="24"/>
      <c r="N17" s="24"/>
      <c r="O17" s="24"/>
      <c r="P17" s="24"/>
      <c r="Q17" s="24"/>
      <c r="R17" s="61">
        <f t="shared" si="0"/>
        <v>0</v>
      </c>
      <c r="S17" s="47">
        <f t="shared" si="1"/>
        <v>3</v>
      </c>
      <c r="T17" s="22" t="s">
        <v>13</v>
      </c>
      <c r="U17" s="48">
        <f t="shared" si="2"/>
        <v>13</v>
      </c>
      <c r="V17" s="62">
        <f t="shared" si="3"/>
        <v>2.120879120879121</v>
      </c>
    </row>
    <row r="18" spans="1:22" ht="12.75" customHeight="1">
      <c r="A18" s="50">
        <v>13</v>
      </c>
      <c r="B18" s="46"/>
      <c r="C18" s="93" t="s">
        <v>30</v>
      </c>
      <c r="D18" s="44">
        <v>9</v>
      </c>
      <c r="E18" s="45">
        <v>2000</v>
      </c>
      <c r="F18" s="77"/>
      <c r="G18" s="82">
        <v>3</v>
      </c>
      <c r="H18" s="71" t="s">
        <v>13</v>
      </c>
      <c r="I18" s="83">
        <v>16</v>
      </c>
      <c r="J18" s="24"/>
      <c r="K18" s="24"/>
      <c r="L18" s="24"/>
      <c r="M18" s="24"/>
      <c r="N18" s="24"/>
      <c r="O18" s="24"/>
      <c r="P18" s="24"/>
      <c r="Q18" s="24"/>
      <c r="R18" s="61">
        <f t="shared" si="0"/>
        <v>0</v>
      </c>
      <c r="S18" s="47">
        <f t="shared" si="1"/>
        <v>3</v>
      </c>
      <c r="T18" s="22" t="s">
        <v>13</v>
      </c>
      <c r="U18" s="48">
        <f t="shared" si="2"/>
        <v>16</v>
      </c>
      <c r="V18" s="62">
        <f aca="true" t="shared" si="4" ref="V18:V24">(G18*60+I18+R18*10)/($G$6*60+$I$6+$R$6*10)</f>
        <v>2.1538461538461537</v>
      </c>
    </row>
    <row r="19" spans="1:22" ht="12.75" customHeight="1">
      <c r="A19" s="50">
        <v>14</v>
      </c>
      <c r="B19" s="46"/>
      <c r="C19" s="93" t="s">
        <v>145</v>
      </c>
      <c r="D19" s="49">
        <v>24</v>
      </c>
      <c r="E19" s="45">
        <v>2001</v>
      </c>
      <c r="F19" s="91"/>
      <c r="G19" s="82">
        <v>3</v>
      </c>
      <c r="H19" s="71" t="s">
        <v>13</v>
      </c>
      <c r="I19" s="83">
        <v>18</v>
      </c>
      <c r="J19" s="24"/>
      <c r="K19" s="24"/>
      <c r="L19" s="24"/>
      <c r="M19" s="24"/>
      <c r="N19" s="24"/>
      <c r="O19" s="24"/>
      <c r="P19" s="24"/>
      <c r="Q19" s="24"/>
      <c r="R19" s="61">
        <f t="shared" si="0"/>
        <v>0</v>
      </c>
      <c r="S19" s="47">
        <f t="shared" si="1"/>
        <v>3</v>
      </c>
      <c r="T19" s="22" t="s">
        <v>13</v>
      </c>
      <c r="U19" s="48">
        <f t="shared" si="2"/>
        <v>18</v>
      </c>
      <c r="V19" s="62">
        <f t="shared" si="4"/>
        <v>2.1758241758241756</v>
      </c>
    </row>
    <row r="20" spans="1:22" ht="12.75" customHeight="1">
      <c r="A20" s="50">
        <v>15</v>
      </c>
      <c r="B20" s="46"/>
      <c r="C20" s="93" t="s">
        <v>44</v>
      </c>
      <c r="D20" s="49">
        <v>19</v>
      </c>
      <c r="E20" s="45">
        <v>2001</v>
      </c>
      <c r="F20" s="91"/>
      <c r="G20" s="82">
        <v>4</v>
      </c>
      <c r="H20" s="71" t="s">
        <v>13</v>
      </c>
      <c r="I20" s="83">
        <v>11</v>
      </c>
      <c r="J20" s="24"/>
      <c r="K20" s="24"/>
      <c r="L20" s="24"/>
      <c r="M20" s="24"/>
      <c r="N20" s="24"/>
      <c r="O20" s="24"/>
      <c r="P20" s="24"/>
      <c r="Q20" s="24"/>
      <c r="R20" s="61">
        <f t="shared" si="0"/>
        <v>0</v>
      </c>
      <c r="S20" s="47">
        <f t="shared" si="1"/>
        <v>4</v>
      </c>
      <c r="T20" s="22" t="s">
        <v>13</v>
      </c>
      <c r="U20" s="48">
        <f t="shared" si="2"/>
        <v>11</v>
      </c>
      <c r="V20" s="62">
        <f t="shared" si="4"/>
        <v>2.758241758241758</v>
      </c>
    </row>
    <row r="21" spans="1:22" ht="12.75" customHeight="1">
      <c r="A21" s="50">
        <v>16</v>
      </c>
      <c r="B21" s="46"/>
      <c r="C21" s="92" t="s">
        <v>31</v>
      </c>
      <c r="D21" s="90">
        <v>19</v>
      </c>
      <c r="E21" s="86">
        <v>2000</v>
      </c>
      <c r="F21" s="77"/>
      <c r="G21" s="82">
        <v>4</v>
      </c>
      <c r="H21" s="71" t="s">
        <v>13</v>
      </c>
      <c r="I21" s="83">
        <v>42</v>
      </c>
      <c r="J21" s="24"/>
      <c r="K21" s="24"/>
      <c r="L21" s="24"/>
      <c r="M21" s="24"/>
      <c r="N21" s="24"/>
      <c r="O21" s="24"/>
      <c r="P21" s="24"/>
      <c r="Q21" s="24"/>
      <c r="R21" s="61">
        <f t="shared" si="0"/>
        <v>0</v>
      </c>
      <c r="S21" s="47">
        <f t="shared" si="1"/>
        <v>4</v>
      </c>
      <c r="T21" s="22" t="s">
        <v>13</v>
      </c>
      <c r="U21" s="48">
        <f t="shared" si="2"/>
        <v>42</v>
      </c>
      <c r="V21" s="62">
        <f t="shared" si="4"/>
        <v>3.098901098901099</v>
      </c>
    </row>
    <row r="22" spans="1:22" ht="12.75" customHeight="1">
      <c r="A22" s="50">
        <v>17</v>
      </c>
      <c r="B22" s="46"/>
      <c r="C22" s="106" t="s">
        <v>55</v>
      </c>
      <c r="D22" s="49" t="s">
        <v>16</v>
      </c>
      <c r="E22" s="105">
        <v>2004</v>
      </c>
      <c r="F22" s="118"/>
      <c r="G22" s="100">
        <v>4</v>
      </c>
      <c r="H22" s="71" t="s">
        <v>13</v>
      </c>
      <c r="I22" s="101">
        <v>53</v>
      </c>
      <c r="J22" s="24"/>
      <c r="K22" s="24"/>
      <c r="L22" s="24"/>
      <c r="M22" s="24"/>
      <c r="N22" s="24"/>
      <c r="O22" s="24"/>
      <c r="P22" s="24"/>
      <c r="Q22" s="24"/>
      <c r="R22" s="61">
        <f t="shared" si="0"/>
        <v>0</v>
      </c>
      <c r="S22" s="47">
        <f t="shared" si="1"/>
        <v>4</v>
      </c>
      <c r="T22" s="22" t="s">
        <v>13</v>
      </c>
      <c r="U22" s="48">
        <f t="shared" si="2"/>
        <v>53</v>
      </c>
      <c r="V22" s="62">
        <f t="shared" si="4"/>
        <v>3.21978021978022</v>
      </c>
    </row>
    <row r="23" spans="1:22" ht="12.75" customHeight="1">
      <c r="A23" s="50">
        <v>18</v>
      </c>
      <c r="B23" s="46"/>
      <c r="C23" s="93" t="s">
        <v>141</v>
      </c>
      <c r="D23" s="44">
        <v>24</v>
      </c>
      <c r="E23" s="45">
        <v>2003</v>
      </c>
      <c r="F23" s="91"/>
      <c r="G23" s="82">
        <v>5</v>
      </c>
      <c r="H23" s="71" t="s">
        <v>13</v>
      </c>
      <c r="I23" s="83">
        <v>4</v>
      </c>
      <c r="J23" s="24"/>
      <c r="K23" s="24"/>
      <c r="L23" s="24"/>
      <c r="M23" s="24"/>
      <c r="N23" s="24"/>
      <c r="O23" s="24"/>
      <c r="P23" s="24"/>
      <c r="Q23" s="24"/>
      <c r="R23" s="61">
        <f t="shared" si="0"/>
        <v>0</v>
      </c>
      <c r="S23" s="47">
        <f t="shared" si="1"/>
        <v>5</v>
      </c>
      <c r="T23" s="22" t="s">
        <v>13</v>
      </c>
      <c r="U23" s="48">
        <f t="shared" si="2"/>
        <v>4</v>
      </c>
      <c r="V23" s="62">
        <f t="shared" si="4"/>
        <v>3.340659340659341</v>
      </c>
    </row>
    <row r="24" spans="1:22" ht="12.75" customHeight="1">
      <c r="A24" s="50">
        <v>19</v>
      </c>
      <c r="B24" s="46"/>
      <c r="C24" s="93" t="s">
        <v>140</v>
      </c>
      <c r="D24" s="49">
        <v>24</v>
      </c>
      <c r="E24" s="45">
        <v>2003</v>
      </c>
      <c r="F24" s="91"/>
      <c r="G24" s="82">
        <v>6</v>
      </c>
      <c r="H24" s="71" t="s">
        <v>13</v>
      </c>
      <c r="I24" s="83">
        <v>51</v>
      </c>
      <c r="J24" s="24"/>
      <c r="K24" s="24"/>
      <c r="L24" s="24"/>
      <c r="M24" s="24"/>
      <c r="N24" s="24"/>
      <c r="O24" s="24"/>
      <c r="P24" s="24"/>
      <c r="Q24" s="24"/>
      <c r="R24" s="61">
        <f t="shared" si="0"/>
        <v>0</v>
      </c>
      <c r="S24" s="47">
        <f t="shared" si="1"/>
        <v>6</v>
      </c>
      <c r="T24" s="22" t="s">
        <v>13</v>
      </c>
      <c r="U24" s="48">
        <f t="shared" si="2"/>
        <v>51</v>
      </c>
      <c r="V24" s="62">
        <f t="shared" si="4"/>
        <v>4.516483516483516</v>
      </c>
    </row>
  </sheetData>
  <sheetProtection selectLockedCells="1" selectUnlockedCells="1"/>
  <mergeCells count="4">
    <mergeCell ref="A1:U2"/>
    <mergeCell ref="C4:D4"/>
    <mergeCell ref="G5:I5"/>
    <mergeCell ref="S5:U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C11" sqref="C11"/>
    </sheetView>
  </sheetViews>
  <sheetFormatPr defaultColWidth="9.00390625" defaultRowHeight="12.75" customHeight="1"/>
  <cols>
    <col min="1" max="1" width="5.25390625" style="1" customWidth="1"/>
    <col min="2" max="2" width="0.6171875" style="1" customWidth="1"/>
    <col min="3" max="3" width="20.125" style="1" customWidth="1"/>
    <col min="4" max="4" width="5.125" style="1" customWidth="1"/>
    <col min="5" max="5" width="9.00390625" style="1" customWidth="1"/>
    <col min="6" max="6" width="0.6171875" style="1" customWidth="1"/>
    <col min="7" max="7" width="2.875" style="1" customWidth="1"/>
    <col min="8" max="8" width="0.875" style="1" customWidth="1"/>
    <col min="9" max="9" width="3.00390625" style="1" customWidth="1"/>
    <col min="10" max="17" width="5.75390625" style="1" customWidth="1"/>
    <col min="18" max="18" width="6.125" style="1" customWidth="1"/>
    <col min="19" max="19" width="3.375" style="5" customWidth="1"/>
    <col min="20" max="20" width="1.875" style="6" customWidth="1"/>
    <col min="21" max="21" width="3.75390625" style="1" customWidth="1"/>
    <col min="22" max="22" width="8.75390625" style="1" customWidth="1"/>
    <col min="23" max="16384" width="9.125" style="1" customWidth="1"/>
  </cols>
  <sheetData>
    <row r="1" spans="1:21" ht="12.75" customHeight="1">
      <c r="A1" s="126" t="s">
        <v>73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ht="21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3:20" ht="18" customHeight="1">
      <c r="C3" s="8"/>
      <c r="D3" s="9"/>
      <c r="F3" s="10"/>
      <c r="G3" s="9"/>
      <c r="H3" s="11"/>
      <c r="I3" s="11"/>
      <c r="K3" s="10"/>
      <c r="L3" s="13" t="s">
        <v>70</v>
      </c>
      <c r="M3" s="13"/>
      <c r="N3" s="39"/>
      <c r="O3" s="39"/>
      <c r="P3" s="39"/>
      <c r="Q3" s="39"/>
      <c r="S3" s="1"/>
      <c r="T3" s="5"/>
    </row>
    <row r="4" spans="3:20" ht="15" customHeight="1">
      <c r="C4" s="125">
        <v>41994</v>
      </c>
      <c r="D4" s="125"/>
      <c r="E4" s="3"/>
      <c r="F4" s="15"/>
      <c r="G4" s="3"/>
      <c r="H4" s="16"/>
      <c r="I4" s="16"/>
      <c r="J4" s="3"/>
      <c r="K4" s="15"/>
      <c r="L4" s="3"/>
      <c r="M4" s="3"/>
      <c r="N4" s="16"/>
      <c r="O4" s="16"/>
      <c r="P4" s="16"/>
      <c r="Q4" s="16"/>
      <c r="R4" s="17" t="s">
        <v>71</v>
      </c>
      <c r="S4" s="1"/>
      <c r="T4" s="5"/>
    </row>
    <row r="5" spans="1:22" s="18" customFormat="1" ht="12.75" customHeight="1">
      <c r="A5" s="19" t="s">
        <v>1</v>
      </c>
      <c r="B5" s="20"/>
      <c r="C5" s="21" t="s">
        <v>2</v>
      </c>
      <c r="D5" s="42" t="s">
        <v>3</v>
      </c>
      <c r="E5" s="42" t="s">
        <v>4</v>
      </c>
      <c r="F5" s="42"/>
      <c r="G5" s="127" t="s">
        <v>5</v>
      </c>
      <c r="H5" s="127"/>
      <c r="I5" s="127"/>
      <c r="J5" s="23" t="s">
        <v>8</v>
      </c>
      <c r="K5" s="23" t="s">
        <v>7</v>
      </c>
      <c r="L5" s="23" t="s">
        <v>7</v>
      </c>
      <c r="M5" s="23" t="s">
        <v>7</v>
      </c>
      <c r="N5" s="23" t="s">
        <v>7</v>
      </c>
      <c r="O5" s="24" t="s">
        <v>72</v>
      </c>
      <c r="P5" s="24" t="s">
        <v>22</v>
      </c>
      <c r="Q5" s="24" t="s">
        <v>125</v>
      </c>
      <c r="R5" s="25" t="s">
        <v>10</v>
      </c>
      <c r="S5" s="128" t="s">
        <v>11</v>
      </c>
      <c r="T5" s="128"/>
      <c r="U5" s="128"/>
      <c r="V5" s="27" t="s">
        <v>12</v>
      </c>
    </row>
    <row r="6" spans="1:22" ht="12.75" customHeight="1">
      <c r="A6" s="28">
        <v>1</v>
      </c>
      <c r="B6" s="29"/>
      <c r="C6" s="43" t="s">
        <v>24</v>
      </c>
      <c r="D6" s="44">
        <v>29</v>
      </c>
      <c r="E6" s="45">
        <v>1998</v>
      </c>
      <c r="F6" s="77"/>
      <c r="G6" s="82">
        <v>1</v>
      </c>
      <c r="H6" s="71" t="s">
        <v>13</v>
      </c>
      <c r="I6" s="83">
        <v>33</v>
      </c>
      <c r="J6" s="36"/>
      <c r="K6" s="36"/>
      <c r="L6" s="36"/>
      <c r="M6" s="36"/>
      <c r="N6" s="36"/>
      <c r="O6" s="36"/>
      <c r="P6" s="36"/>
      <c r="Q6" s="36"/>
      <c r="R6" s="25">
        <f aca="true" t="shared" si="0" ref="R6:R13">SUM(J6:Q6)</f>
        <v>0</v>
      </c>
      <c r="S6" s="33">
        <f aca="true" t="shared" si="1" ref="S6:S13">INT((G6*60+I6+R6*10)/60)</f>
        <v>1</v>
      </c>
      <c r="T6" s="26" t="s">
        <v>13</v>
      </c>
      <c r="U6" s="34">
        <f aca="true" t="shared" si="2" ref="U6:U13">(G6*60+I6+R6*10)-S6*60</f>
        <v>33</v>
      </c>
      <c r="V6" s="37">
        <f aca="true" t="shared" si="3" ref="V6:V13">(G6*60+I6+R6*10)/($G$6*60+$I$6+$R$6*10)</f>
        <v>1</v>
      </c>
    </row>
    <row r="7" spans="1:22" ht="12.75" customHeight="1">
      <c r="A7" s="28">
        <v>2</v>
      </c>
      <c r="B7" s="29"/>
      <c r="C7" s="93" t="s">
        <v>23</v>
      </c>
      <c r="D7" s="49">
        <v>28</v>
      </c>
      <c r="E7" s="45">
        <v>1998</v>
      </c>
      <c r="F7" s="91"/>
      <c r="G7" s="82">
        <v>1</v>
      </c>
      <c r="H7" s="71" t="s">
        <v>13</v>
      </c>
      <c r="I7" s="83">
        <v>43</v>
      </c>
      <c r="J7" s="36"/>
      <c r="K7" s="36"/>
      <c r="L7" s="36"/>
      <c r="M7" s="36"/>
      <c r="N7" s="36"/>
      <c r="O7" s="36"/>
      <c r="P7" s="36"/>
      <c r="Q7" s="36"/>
      <c r="R7" s="25">
        <f t="shared" si="0"/>
        <v>0</v>
      </c>
      <c r="S7" s="33">
        <f t="shared" si="1"/>
        <v>1</v>
      </c>
      <c r="T7" s="26" t="s">
        <v>13</v>
      </c>
      <c r="U7" s="34">
        <f t="shared" si="2"/>
        <v>43</v>
      </c>
      <c r="V7" s="37">
        <f t="shared" si="3"/>
        <v>1.10752688172043</v>
      </c>
    </row>
    <row r="8" spans="1:22" ht="12.75" customHeight="1">
      <c r="A8" s="28">
        <v>3</v>
      </c>
      <c r="B8" s="38"/>
      <c r="C8" s="106" t="s">
        <v>26</v>
      </c>
      <c r="D8" s="49" t="s">
        <v>16</v>
      </c>
      <c r="E8" s="105">
        <v>1998</v>
      </c>
      <c r="F8" s="118"/>
      <c r="G8" s="100">
        <v>1</v>
      </c>
      <c r="H8" s="71" t="s">
        <v>13</v>
      </c>
      <c r="I8" s="101">
        <v>46</v>
      </c>
      <c r="J8" s="36"/>
      <c r="K8" s="36"/>
      <c r="L8" s="36"/>
      <c r="M8" s="36"/>
      <c r="N8" s="36"/>
      <c r="O8" s="36"/>
      <c r="P8" s="36"/>
      <c r="Q8" s="36"/>
      <c r="R8" s="25">
        <f t="shared" si="0"/>
        <v>0</v>
      </c>
      <c r="S8" s="33">
        <f t="shared" si="1"/>
        <v>1</v>
      </c>
      <c r="T8" s="26" t="s">
        <v>13</v>
      </c>
      <c r="U8" s="34">
        <f t="shared" si="2"/>
        <v>46</v>
      </c>
      <c r="V8" s="37">
        <f t="shared" si="3"/>
        <v>1.1397849462365592</v>
      </c>
    </row>
    <row r="9" spans="1:22" ht="12.75" customHeight="1">
      <c r="A9" s="28">
        <v>4</v>
      </c>
      <c r="B9" s="29"/>
      <c r="C9" s="106" t="s">
        <v>27</v>
      </c>
      <c r="D9" s="49" t="s">
        <v>16</v>
      </c>
      <c r="E9" s="105">
        <v>1998</v>
      </c>
      <c r="F9" s="118"/>
      <c r="G9" s="100">
        <v>1</v>
      </c>
      <c r="H9" s="71" t="s">
        <v>13</v>
      </c>
      <c r="I9" s="101">
        <v>57</v>
      </c>
      <c r="J9" s="36"/>
      <c r="K9" s="36"/>
      <c r="L9" s="36"/>
      <c r="M9" s="36"/>
      <c r="N9" s="36"/>
      <c r="O9" s="36"/>
      <c r="P9" s="36"/>
      <c r="Q9" s="36"/>
      <c r="R9" s="25">
        <f t="shared" si="0"/>
        <v>0</v>
      </c>
      <c r="S9" s="33">
        <f t="shared" si="1"/>
        <v>1</v>
      </c>
      <c r="T9" s="26" t="s">
        <v>13</v>
      </c>
      <c r="U9" s="34">
        <f t="shared" si="2"/>
        <v>57</v>
      </c>
      <c r="V9" s="37">
        <f t="shared" si="3"/>
        <v>1.2580645161290323</v>
      </c>
    </row>
    <row r="10" spans="1:22" ht="12.75" customHeight="1">
      <c r="A10" s="28">
        <v>5</v>
      </c>
      <c r="B10" s="29"/>
      <c r="C10" s="92" t="s">
        <v>69</v>
      </c>
      <c r="D10" s="90">
        <v>14</v>
      </c>
      <c r="E10" s="86">
        <v>1998</v>
      </c>
      <c r="F10" s="91"/>
      <c r="G10" s="82">
        <v>1</v>
      </c>
      <c r="H10" s="71" t="s">
        <v>13</v>
      </c>
      <c r="I10" s="83">
        <v>58</v>
      </c>
      <c r="J10" s="36"/>
      <c r="K10" s="36"/>
      <c r="L10" s="36"/>
      <c r="M10" s="36"/>
      <c r="N10" s="36"/>
      <c r="O10" s="36"/>
      <c r="P10" s="36"/>
      <c r="Q10" s="36"/>
      <c r="R10" s="25">
        <f t="shared" si="0"/>
        <v>0</v>
      </c>
      <c r="S10" s="33">
        <f t="shared" si="1"/>
        <v>1</v>
      </c>
      <c r="T10" s="26" t="s">
        <v>13</v>
      </c>
      <c r="U10" s="34">
        <f t="shared" si="2"/>
        <v>58</v>
      </c>
      <c r="V10" s="37">
        <f t="shared" si="3"/>
        <v>1.2688172043010753</v>
      </c>
    </row>
    <row r="11" spans="1:22" ht="12.75" customHeight="1">
      <c r="A11" s="28">
        <v>6</v>
      </c>
      <c r="B11" s="29"/>
      <c r="C11" s="106" t="s">
        <v>25</v>
      </c>
      <c r="D11" s="49" t="s">
        <v>16</v>
      </c>
      <c r="E11" s="105">
        <v>1998</v>
      </c>
      <c r="F11" s="91"/>
      <c r="G11" s="82">
        <v>2</v>
      </c>
      <c r="H11" s="71" t="s">
        <v>13</v>
      </c>
      <c r="I11" s="83">
        <v>18</v>
      </c>
      <c r="J11" s="36"/>
      <c r="K11" s="36"/>
      <c r="L11" s="36"/>
      <c r="M11" s="36"/>
      <c r="N11" s="36"/>
      <c r="O11" s="36"/>
      <c r="P11" s="36"/>
      <c r="Q11" s="36"/>
      <c r="R11" s="25">
        <f t="shared" si="0"/>
        <v>0</v>
      </c>
      <c r="S11" s="33">
        <f t="shared" si="1"/>
        <v>2</v>
      </c>
      <c r="T11" s="26" t="s">
        <v>13</v>
      </c>
      <c r="U11" s="34">
        <f t="shared" si="2"/>
        <v>18</v>
      </c>
      <c r="V11" s="37">
        <f t="shared" si="3"/>
        <v>1.4838709677419355</v>
      </c>
    </row>
    <row r="12" spans="1:22" ht="12.75" customHeight="1">
      <c r="A12" s="28">
        <v>7</v>
      </c>
      <c r="B12" s="29"/>
      <c r="C12" s="93" t="s">
        <v>82</v>
      </c>
      <c r="D12" s="49">
        <v>15</v>
      </c>
      <c r="E12" s="45">
        <v>1998</v>
      </c>
      <c r="F12" s="91"/>
      <c r="G12" s="82">
        <v>3</v>
      </c>
      <c r="H12" s="71" t="s">
        <v>13</v>
      </c>
      <c r="I12" s="83">
        <v>26</v>
      </c>
      <c r="J12" s="36"/>
      <c r="K12" s="36"/>
      <c r="L12" s="36"/>
      <c r="M12" s="36"/>
      <c r="N12" s="36"/>
      <c r="O12" s="36"/>
      <c r="P12" s="36"/>
      <c r="Q12" s="36"/>
      <c r="R12" s="25">
        <f t="shared" si="0"/>
        <v>0</v>
      </c>
      <c r="S12" s="33">
        <f t="shared" si="1"/>
        <v>3</v>
      </c>
      <c r="T12" s="26" t="s">
        <v>13</v>
      </c>
      <c r="U12" s="34">
        <f t="shared" si="2"/>
        <v>26</v>
      </c>
      <c r="V12" s="37">
        <f t="shared" si="3"/>
        <v>2.21505376344086</v>
      </c>
    </row>
    <row r="13" spans="1:22" ht="12.75" customHeight="1">
      <c r="A13" s="28">
        <v>8</v>
      </c>
      <c r="B13" s="29"/>
      <c r="C13" s="93" t="s">
        <v>80</v>
      </c>
      <c r="D13" s="49">
        <v>15</v>
      </c>
      <c r="E13" s="45">
        <v>1998</v>
      </c>
      <c r="F13" s="91"/>
      <c r="G13" s="82">
        <v>3</v>
      </c>
      <c r="H13" s="71" t="s">
        <v>13</v>
      </c>
      <c r="I13" s="83">
        <v>32</v>
      </c>
      <c r="J13" s="36"/>
      <c r="K13" s="36"/>
      <c r="L13" s="36"/>
      <c r="M13" s="36"/>
      <c r="N13" s="36"/>
      <c r="O13" s="36"/>
      <c r="P13" s="36"/>
      <c r="Q13" s="36"/>
      <c r="R13" s="25">
        <f t="shared" si="0"/>
        <v>0</v>
      </c>
      <c r="S13" s="33">
        <f t="shared" si="1"/>
        <v>3</v>
      </c>
      <c r="T13" s="26" t="s">
        <v>13</v>
      </c>
      <c r="U13" s="34">
        <f t="shared" si="2"/>
        <v>32</v>
      </c>
      <c r="V13" s="37">
        <f t="shared" si="3"/>
        <v>2.2795698924731185</v>
      </c>
    </row>
  </sheetData>
  <sheetProtection selectLockedCells="1" selectUnlockedCells="1"/>
  <mergeCells count="4">
    <mergeCell ref="A1:U2"/>
    <mergeCell ref="C4:D4"/>
    <mergeCell ref="G5:I5"/>
    <mergeCell ref="S5:U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G22" sqref="G22"/>
    </sheetView>
  </sheetViews>
  <sheetFormatPr defaultColWidth="9.00390625" defaultRowHeight="12.75" customHeight="1"/>
  <cols>
    <col min="1" max="1" width="5.375" style="63" customWidth="1"/>
    <col min="2" max="2" width="0.2421875" style="63" customWidth="1"/>
    <col min="3" max="3" width="22.25390625" style="63" customWidth="1"/>
    <col min="4" max="4" width="6.00390625" style="63" customWidth="1"/>
    <col min="5" max="5" width="7.75390625" style="63" customWidth="1"/>
    <col min="6" max="6" width="0.2421875" style="63" customWidth="1"/>
    <col min="7" max="7" width="2.75390625" style="63" customWidth="1"/>
    <col min="8" max="8" width="0.6171875" style="63" customWidth="1"/>
    <col min="9" max="9" width="2.875" style="63" customWidth="1"/>
    <col min="10" max="11" width="5.75390625" style="64" customWidth="1"/>
    <col min="12" max="16" width="5.75390625" style="65" customWidth="1"/>
    <col min="17" max="17" width="1.37890625" style="65" customWidth="1"/>
    <col min="18" max="18" width="6.125" style="84" customWidth="1"/>
    <col min="19" max="19" width="3.00390625" style="66" customWidth="1"/>
    <col min="20" max="20" width="1.00390625" style="85" customWidth="1"/>
    <col min="21" max="21" width="4.125" style="63" customWidth="1"/>
    <col min="22" max="22" width="8.75390625" style="63" customWidth="1"/>
    <col min="23" max="16384" width="9.125" style="63" customWidth="1"/>
  </cols>
  <sheetData>
    <row r="1" spans="1:21" ht="14.25" customHeight="1">
      <c r="A1" s="126" t="s">
        <v>73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ht="21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3:20" ht="18" customHeight="1">
      <c r="C3" s="8"/>
      <c r="D3" s="9"/>
      <c r="F3" s="10"/>
      <c r="G3" s="9"/>
      <c r="H3" s="11"/>
      <c r="I3" s="11"/>
      <c r="K3" s="12"/>
      <c r="L3" s="13" t="s">
        <v>62</v>
      </c>
      <c r="M3" s="9"/>
      <c r="N3" s="14"/>
      <c r="O3" s="9"/>
      <c r="P3" s="9"/>
      <c r="R3" s="63"/>
      <c r="S3" s="63"/>
      <c r="T3" s="66"/>
    </row>
    <row r="4" spans="3:20" ht="17.25" customHeight="1">
      <c r="C4" s="125">
        <v>41994</v>
      </c>
      <c r="D4" s="125"/>
      <c r="E4" s="65"/>
      <c r="F4" s="67"/>
      <c r="G4" s="65"/>
      <c r="H4" s="68"/>
      <c r="I4" s="68"/>
      <c r="R4" s="17" t="s">
        <v>0</v>
      </c>
      <c r="S4" s="63"/>
      <c r="T4" s="66"/>
    </row>
    <row r="5" spans="1:22" s="76" customFormat="1" ht="12.75" customHeight="1">
      <c r="A5" s="69" t="s">
        <v>1</v>
      </c>
      <c r="B5" s="20"/>
      <c r="C5" s="70" t="s">
        <v>2</v>
      </c>
      <c r="D5" s="69" t="s">
        <v>3</v>
      </c>
      <c r="E5" s="69" t="s">
        <v>4</v>
      </c>
      <c r="F5" s="69"/>
      <c r="G5" s="129" t="s">
        <v>5</v>
      </c>
      <c r="H5" s="129"/>
      <c r="I5" s="129"/>
      <c r="J5" s="23" t="s">
        <v>7</v>
      </c>
      <c r="K5" s="23" t="s">
        <v>7</v>
      </c>
      <c r="L5" s="24" t="s">
        <v>9</v>
      </c>
      <c r="M5" s="23" t="s">
        <v>6</v>
      </c>
      <c r="N5" s="23" t="s">
        <v>113</v>
      </c>
      <c r="O5" s="24" t="s">
        <v>72</v>
      </c>
      <c r="P5" s="24" t="s">
        <v>6</v>
      </c>
      <c r="Q5" s="24"/>
      <c r="R5" s="72" t="s">
        <v>10</v>
      </c>
      <c r="S5" s="130" t="s">
        <v>11</v>
      </c>
      <c r="T5" s="130"/>
      <c r="U5" s="130"/>
      <c r="V5" s="74" t="s">
        <v>12</v>
      </c>
    </row>
    <row r="6" spans="1:22" ht="14.25" customHeight="1">
      <c r="A6" s="75">
        <v>1</v>
      </c>
      <c r="B6" s="77"/>
      <c r="C6" s="106" t="s">
        <v>104</v>
      </c>
      <c r="D6" s="49" t="s">
        <v>16</v>
      </c>
      <c r="E6" s="105">
        <v>2004</v>
      </c>
      <c r="F6" s="91"/>
      <c r="G6" s="82">
        <v>1</v>
      </c>
      <c r="H6" s="71" t="s">
        <v>13</v>
      </c>
      <c r="I6" s="83">
        <v>5</v>
      </c>
      <c r="J6" s="24"/>
      <c r="K6" s="24"/>
      <c r="L6" s="24"/>
      <c r="M6" s="24"/>
      <c r="N6" s="24"/>
      <c r="O6" s="36"/>
      <c r="P6" s="75"/>
      <c r="Q6" s="36"/>
      <c r="R6" s="72">
        <f aca="true" t="shared" si="0" ref="R6:R19">SUM(J6:Q6)</f>
        <v>0</v>
      </c>
      <c r="S6" s="78">
        <f aca="true" t="shared" si="1" ref="S6:S11">INT((G6*60+I6+R6*5)/60)</f>
        <v>1</v>
      </c>
      <c r="T6" s="73" t="s">
        <v>13</v>
      </c>
      <c r="U6" s="79">
        <f aca="true" t="shared" si="2" ref="U6:U11">(G6*60+I6+R6*5)-S6*60</f>
        <v>5</v>
      </c>
      <c r="V6" s="81">
        <f>(G6*60+I6+R6*5)/($G$6*60+$I$6+$R$6*5)</f>
        <v>1</v>
      </c>
    </row>
    <row r="7" spans="1:22" ht="14.25" customHeight="1">
      <c r="A7" s="75">
        <v>2</v>
      </c>
      <c r="B7" s="77"/>
      <c r="C7" s="106" t="s">
        <v>108</v>
      </c>
      <c r="D7" s="49" t="s">
        <v>16</v>
      </c>
      <c r="E7" s="105">
        <v>2003</v>
      </c>
      <c r="F7" s="77"/>
      <c r="G7" s="82">
        <v>1</v>
      </c>
      <c r="H7" s="71" t="s">
        <v>13</v>
      </c>
      <c r="I7" s="83">
        <v>11</v>
      </c>
      <c r="J7" s="24"/>
      <c r="K7" s="24"/>
      <c r="L7" s="24"/>
      <c r="M7" s="24"/>
      <c r="N7" s="24"/>
      <c r="O7" s="36"/>
      <c r="P7" s="36"/>
      <c r="Q7" s="36"/>
      <c r="R7" s="72">
        <f t="shared" si="0"/>
        <v>0</v>
      </c>
      <c r="S7" s="78">
        <f t="shared" si="1"/>
        <v>1</v>
      </c>
      <c r="T7" s="73" t="s">
        <v>13</v>
      </c>
      <c r="U7" s="79">
        <f t="shared" si="2"/>
        <v>11</v>
      </c>
      <c r="V7" s="81">
        <f aca="true" t="shared" si="3" ref="V7:V18">(G7*60+I7+R7*5)/($G$6*60+$I$6+$R$6*5)</f>
        <v>1.0923076923076922</v>
      </c>
    </row>
    <row r="8" spans="1:22" ht="14.25" customHeight="1">
      <c r="A8" s="75">
        <v>3</v>
      </c>
      <c r="B8" s="77"/>
      <c r="C8" s="113" t="s">
        <v>20</v>
      </c>
      <c r="D8" s="87">
        <v>30</v>
      </c>
      <c r="E8" s="75">
        <v>2003</v>
      </c>
      <c r="F8" s="77"/>
      <c r="G8" s="82">
        <v>1</v>
      </c>
      <c r="H8" s="71" t="s">
        <v>13</v>
      </c>
      <c r="I8" s="83">
        <v>17</v>
      </c>
      <c r="J8" s="24"/>
      <c r="K8" s="24"/>
      <c r="L8" s="24"/>
      <c r="M8" s="24"/>
      <c r="N8" s="24"/>
      <c r="O8" s="36"/>
      <c r="P8" s="36"/>
      <c r="Q8" s="36"/>
      <c r="R8" s="72">
        <f t="shared" si="0"/>
        <v>0</v>
      </c>
      <c r="S8" s="78">
        <f t="shared" si="1"/>
        <v>1</v>
      </c>
      <c r="T8" s="73" t="s">
        <v>13</v>
      </c>
      <c r="U8" s="79">
        <f t="shared" si="2"/>
        <v>17</v>
      </c>
      <c r="V8" s="81">
        <f t="shared" si="3"/>
        <v>1.1846153846153846</v>
      </c>
    </row>
    <row r="9" spans="1:22" ht="14.25" customHeight="1">
      <c r="A9" s="75">
        <v>4</v>
      </c>
      <c r="B9" s="77"/>
      <c r="C9" s="106" t="s">
        <v>21</v>
      </c>
      <c r="D9" s="49" t="s">
        <v>16</v>
      </c>
      <c r="E9" s="105">
        <v>2003</v>
      </c>
      <c r="F9" s="91"/>
      <c r="G9" s="82">
        <v>1</v>
      </c>
      <c r="H9" s="71" t="s">
        <v>13</v>
      </c>
      <c r="I9" s="83">
        <v>29</v>
      </c>
      <c r="J9" s="24"/>
      <c r="K9" s="24"/>
      <c r="L9" s="24"/>
      <c r="M9" s="24"/>
      <c r="N9" s="24"/>
      <c r="O9" s="36"/>
      <c r="P9" s="75"/>
      <c r="Q9" s="36"/>
      <c r="R9" s="72">
        <f t="shared" si="0"/>
        <v>0</v>
      </c>
      <c r="S9" s="78">
        <f t="shared" si="1"/>
        <v>1</v>
      </c>
      <c r="T9" s="73" t="s">
        <v>13</v>
      </c>
      <c r="U9" s="79">
        <f t="shared" si="2"/>
        <v>29</v>
      </c>
      <c r="V9" s="81">
        <f t="shared" si="3"/>
        <v>1.3692307692307693</v>
      </c>
    </row>
    <row r="10" spans="1:22" ht="14.25" customHeight="1">
      <c r="A10" s="75">
        <v>5</v>
      </c>
      <c r="B10" s="77"/>
      <c r="C10" s="106" t="s">
        <v>106</v>
      </c>
      <c r="D10" s="49" t="s">
        <v>16</v>
      </c>
      <c r="E10" s="105">
        <v>2004</v>
      </c>
      <c r="F10" s="77"/>
      <c r="G10" s="82">
        <v>1</v>
      </c>
      <c r="H10" s="71" t="s">
        <v>13</v>
      </c>
      <c r="I10" s="83">
        <v>34</v>
      </c>
      <c r="J10" s="24"/>
      <c r="K10" s="24"/>
      <c r="L10" s="24"/>
      <c r="M10" s="24"/>
      <c r="N10" s="24"/>
      <c r="O10" s="36"/>
      <c r="P10" s="75"/>
      <c r="Q10" s="75"/>
      <c r="R10" s="72">
        <f t="shared" si="0"/>
        <v>0</v>
      </c>
      <c r="S10" s="78">
        <f t="shared" si="1"/>
        <v>1</v>
      </c>
      <c r="T10" s="73" t="s">
        <v>13</v>
      </c>
      <c r="U10" s="79">
        <f t="shared" si="2"/>
        <v>34</v>
      </c>
      <c r="V10" s="81">
        <f t="shared" si="3"/>
        <v>1.4461538461538461</v>
      </c>
    </row>
    <row r="11" spans="1:22" ht="14.25" customHeight="1">
      <c r="A11" s="75">
        <v>6</v>
      </c>
      <c r="B11" s="77"/>
      <c r="C11" s="93" t="s">
        <v>123</v>
      </c>
      <c r="D11" s="49">
        <v>30</v>
      </c>
      <c r="E11" s="45">
        <v>2003</v>
      </c>
      <c r="F11" s="77"/>
      <c r="G11" s="82">
        <v>1</v>
      </c>
      <c r="H11" s="71" t="s">
        <v>13</v>
      </c>
      <c r="I11" s="83">
        <v>39</v>
      </c>
      <c r="J11" s="24"/>
      <c r="K11" s="24"/>
      <c r="L11" s="24"/>
      <c r="M11" s="24"/>
      <c r="N11" s="24"/>
      <c r="O11" s="36"/>
      <c r="P11" s="36"/>
      <c r="Q11" s="36"/>
      <c r="R11" s="72">
        <f t="shared" si="0"/>
        <v>0</v>
      </c>
      <c r="S11" s="78">
        <f t="shared" si="1"/>
        <v>1</v>
      </c>
      <c r="T11" s="73" t="s">
        <v>13</v>
      </c>
      <c r="U11" s="79">
        <f t="shared" si="2"/>
        <v>39</v>
      </c>
      <c r="V11" s="81">
        <f t="shared" si="3"/>
        <v>1.523076923076923</v>
      </c>
    </row>
    <row r="12" spans="1:22" ht="14.25" customHeight="1">
      <c r="A12" s="75">
        <v>7</v>
      </c>
      <c r="B12" s="77"/>
      <c r="C12" s="93" t="s">
        <v>117</v>
      </c>
      <c r="D12" s="49">
        <v>2</v>
      </c>
      <c r="E12" s="45">
        <v>2004</v>
      </c>
      <c r="F12" s="77"/>
      <c r="G12" s="82">
        <v>1</v>
      </c>
      <c r="H12" s="71" t="s">
        <v>13</v>
      </c>
      <c r="I12" s="83">
        <v>57</v>
      </c>
      <c r="J12" s="80"/>
      <c r="K12" s="80"/>
      <c r="L12" s="75"/>
      <c r="M12" s="75"/>
      <c r="N12" s="75"/>
      <c r="O12" s="36"/>
      <c r="P12" s="36"/>
      <c r="Q12" s="36"/>
      <c r="R12" s="72">
        <f t="shared" si="0"/>
        <v>0</v>
      </c>
      <c r="S12" s="78">
        <f>INT((G12*60+I12+R12*10)/60)</f>
        <v>1</v>
      </c>
      <c r="T12" s="73" t="s">
        <v>13</v>
      </c>
      <c r="U12" s="79">
        <f>(G12*60+I12+R12*10)-S12*60</f>
        <v>57</v>
      </c>
      <c r="V12" s="81">
        <f t="shared" si="3"/>
        <v>1.8</v>
      </c>
    </row>
    <row r="13" spans="1:22" ht="14.25" customHeight="1">
      <c r="A13" s="75">
        <v>8</v>
      </c>
      <c r="B13" s="77"/>
      <c r="C13" s="30" t="s">
        <v>149</v>
      </c>
      <c r="D13" s="49" t="s">
        <v>16</v>
      </c>
      <c r="E13" s="32">
        <v>2005</v>
      </c>
      <c r="F13" s="91"/>
      <c r="G13" s="82">
        <v>2</v>
      </c>
      <c r="H13" s="71" t="s">
        <v>13</v>
      </c>
      <c r="I13" s="83">
        <v>8</v>
      </c>
      <c r="J13" s="24"/>
      <c r="K13" s="24"/>
      <c r="L13" s="24"/>
      <c r="M13" s="24"/>
      <c r="N13" s="24"/>
      <c r="O13" s="36"/>
      <c r="P13" s="75"/>
      <c r="Q13" s="36"/>
      <c r="R13" s="72">
        <f t="shared" si="0"/>
        <v>0</v>
      </c>
      <c r="S13" s="78">
        <f aca="true" t="shared" si="4" ref="S13:S19">INT((G13*60+I13+R13*5)/60)</f>
        <v>2</v>
      </c>
      <c r="T13" s="73" t="s">
        <v>13</v>
      </c>
      <c r="U13" s="79">
        <f aca="true" t="shared" si="5" ref="U13:U19">(G13*60+I13+R13*5)-S13*60</f>
        <v>8</v>
      </c>
      <c r="V13" s="81">
        <f t="shared" si="3"/>
        <v>1.9692307692307693</v>
      </c>
    </row>
    <row r="14" spans="1:22" ht="12.75" customHeight="1">
      <c r="A14" s="75">
        <v>9</v>
      </c>
      <c r="B14" s="77"/>
      <c r="C14" s="122" t="s">
        <v>126</v>
      </c>
      <c r="D14" s="49">
        <v>24</v>
      </c>
      <c r="E14" s="32">
        <v>2004</v>
      </c>
      <c r="F14" s="77"/>
      <c r="G14" s="82">
        <v>2</v>
      </c>
      <c r="H14" s="71" t="s">
        <v>13</v>
      </c>
      <c r="I14" s="83">
        <v>12</v>
      </c>
      <c r="J14" s="24"/>
      <c r="K14" s="24"/>
      <c r="L14" s="24"/>
      <c r="M14" s="24"/>
      <c r="N14" s="24"/>
      <c r="O14" s="36"/>
      <c r="P14" s="75"/>
      <c r="Q14" s="36"/>
      <c r="R14" s="72">
        <f t="shared" si="0"/>
        <v>0</v>
      </c>
      <c r="S14" s="78">
        <f t="shared" si="4"/>
        <v>2</v>
      </c>
      <c r="T14" s="73" t="s">
        <v>13</v>
      </c>
      <c r="U14" s="79">
        <f t="shared" si="5"/>
        <v>12</v>
      </c>
      <c r="V14" s="81">
        <f t="shared" si="3"/>
        <v>2.0307692307692307</v>
      </c>
    </row>
    <row r="15" spans="1:22" ht="12.75" customHeight="1">
      <c r="A15" s="75">
        <v>10</v>
      </c>
      <c r="B15" s="77"/>
      <c r="C15" s="106" t="s">
        <v>100</v>
      </c>
      <c r="D15" s="49" t="s">
        <v>16</v>
      </c>
      <c r="E15" s="105">
        <v>2006</v>
      </c>
      <c r="F15" s="77"/>
      <c r="G15" s="82">
        <v>2</v>
      </c>
      <c r="H15" s="71" t="s">
        <v>13</v>
      </c>
      <c r="I15" s="83">
        <v>29</v>
      </c>
      <c r="J15" s="24"/>
      <c r="K15" s="24"/>
      <c r="L15" s="24"/>
      <c r="M15" s="24"/>
      <c r="N15" s="24"/>
      <c r="O15" s="36"/>
      <c r="P15" s="75"/>
      <c r="Q15" s="36"/>
      <c r="R15" s="72">
        <f t="shared" si="0"/>
        <v>0</v>
      </c>
      <c r="S15" s="78">
        <f t="shared" si="4"/>
        <v>2</v>
      </c>
      <c r="T15" s="73" t="s">
        <v>13</v>
      </c>
      <c r="U15" s="79">
        <f t="shared" si="5"/>
        <v>29</v>
      </c>
      <c r="V15" s="81">
        <f t="shared" si="3"/>
        <v>2.292307692307692</v>
      </c>
    </row>
    <row r="16" spans="1:22" ht="12.75" customHeight="1">
      <c r="A16" s="75">
        <v>11</v>
      </c>
      <c r="B16" s="77"/>
      <c r="C16" s="106" t="s">
        <v>152</v>
      </c>
      <c r="D16" s="49">
        <v>24</v>
      </c>
      <c r="E16" s="32">
        <v>2004</v>
      </c>
      <c r="F16" s="91"/>
      <c r="G16" s="82">
        <v>2</v>
      </c>
      <c r="H16" s="71" t="s">
        <v>13</v>
      </c>
      <c r="I16" s="83">
        <v>17</v>
      </c>
      <c r="J16" s="24"/>
      <c r="K16" s="24"/>
      <c r="L16" s="24">
        <v>3</v>
      </c>
      <c r="M16" s="24"/>
      <c r="N16" s="24"/>
      <c r="O16" s="36"/>
      <c r="P16" s="36"/>
      <c r="Q16" s="36"/>
      <c r="R16" s="72">
        <f t="shared" si="0"/>
        <v>3</v>
      </c>
      <c r="S16" s="78">
        <f t="shared" si="4"/>
        <v>2</v>
      </c>
      <c r="T16" s="73" t="s">
        <v>13</v>
      </c>
      <c r="U16" s="79">
        <f t="shared" si="5"/>
        <v>32</v>
      </c>
      <c r="V16" s="81">
        <f t="shared" si="3"/>
        <v>2.3384615384615386</v>
      </c>
    </row>
    <row r="17" spans="1:22" ht="12.75" customHeight="1">
      <c r="A17" s="75">
        <v>12</v>
      </c>
      <c r="B17" s="77"/>
      <c r="C17" s="106" t="s">
        <v>107</v>
      </c>
      <c r="D17" s="49" t="s">
        <v>16</v>
      </c>
      <c r="E17" s="105">
        <v>2003</v>
      </c>
      <c r="F17" s="77"/>
      <c r="G17" s="82">
        <v>2</v>
      </c>
      <c r="H17" s="71" t="s">
        <v>13</v>
      </c>
      <c r="I17" s="83">
        <v>36</v>
      </c>
      <c r="J17" s="24"/>
      <c r="K17" s="24"/>
      <c r="L17" s="24"/>
      <c r="M17" s="24"/>
      <c r="N17" s="24"/>
      <c r="O17" s="36"/>
      <c r="P17" s="75"/>
      <c r="Q17" s="36"/>
      <c r="R17" s="72">
        <f t="shared" si="0"/>
        <v>0</v>
      </c>
      <c r="S17" s="78">
        <f t="shared" si="4"/>
        <v>2</v>
      </c>
      <c r="T17" s="73" t="s">
        <v>13</v>
      </c>
      <c r="U17" s="79">
        <f t="shared" si="5"/>
        <v>36</v>
      </c>
      <c r="V17" s="81">
        <f t="shared" si="3"/>
        <v>2.4</v>
      </c>
    </row>
    <row r="18" spans="1:22" ht="12.75" customHeight="1">
      <c r="A18" s="75">
        <v>13</v>
      </c>
      <c r="B18" s="77"/>
      <c r="C18" s="106" t="s">
        <v>114</v>
      </c>
      <c r="D18" s="49" t="s">
        <v>16</v>
      </c>
      <c r="E18" s="105">
        <v>2006</v>
      </c>
      <c r="F18" s="77"/>
      <c r="G18" s="82">
        <v>3</v>
      </c>
      <c r="H18" s="71" t="s">
        <v>13</v>
      </c>
      <c r="I18" s="83">
        <v>38</v>
      </c>
      <c r="J18" s="24"/>
      <c r="K18" s="24"/>
      <c r="L18" s="24"/>
      <c r="M18" s="24"/>
      <c r="N18" s="24"/>
      <c r="O18" s="36"/>
      <c r="P18" s="75"/>
      <c r="Q18" s="36"/>
      <c r="R18" s="72">
        <f t="shared" si="0"/>
        <v>0</v>
      </c>
      <c r="S18" s="78">
        <f t="shared" si="4"/>
        <v>3</v>
      </c>
      <c r="T18" s="73" t="s">
        <v>13</v>
      </c>
      <c r="U18" s="79">
        <f t="shared" si="5"/>
        <v>38</v>
      </c>
      <c r="V18" s="81">
        <f t="shared" si="3"/>
        <v>3.353846153846154</v>
      </c>
    </row>
    <row r="19" spans="1:22" ht="14.25" customHeight="1">
      <c r="A19" s="87">
        <v>14</v>
      </c>
      <c r="B19" s="77"/>
      <c r="C19" s="106" t="s">
        <v>101</v>
      </c>
      <c r="D19" s="49" t="s">
        <v>16</v>
      </c>
      <c r="E19" s="105">
        <v>2006</v>
      </c>
      <c r="F19" s="77"/>
      <c r="G19" s="82">
        <v>3</v>
      </c>
      <c r="H19" s="71" t="s">
        <v>13</v>
      </c>
      <c r="I19" s="83">
        <v>54</v>
      </c>
      <c r="J19" s="24"/>
      <c r="K19" s="24"/>
      <c r="L19" s="24"/>
      <c r="M19" s="24"/>
      <c r="N19" s="24"/>
      <c r="O19" s="36"/>
      <c r="P19" s="75"/>
      <c r="Q19" s="36"/>
      <c r="R19" s="72">
        <f t="shared" si="0"/>
        <v>0</v>
      </c>
      <c r="S19" s="78">
        <f t="shared" si="4"/>
        <v>3</v>
      </c>
      <c r="T19" s="73" t="s">
        <v>13</v>
      </c>
      <c r="U19" s="79">
        <f t="shared" si="5"/>
        <v>54</v>
      </c>
      <c r="V19" s="81">
        <f>(G19*60+I19+R19*10)/($G$6*60+$I$6+$R$6*10)</f>
        <v>3.6</v>
      </c>
    </row>
  </sheetData>
  <sheetProtection selectLockedCells="1" selectUnlockedCells="1"/>
  <mergeCells count="4">
    <mergeCell ref="A1:U2"/>
    <mergeCell ref="C4:D4"/>
    <mergeCell ref="G5:I5"/>
    <mergeCell ref="S5:U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2">
      <selection activeCell="O10" sqref="O10"/>
    </sheetView>
  </sheetViews>
  <sheetFormatPr defaultColWidth="9.00390625" defaultRowHeight="12.75" customHeight="1"/>
  <cols>
    <col min="1" max="1" width="5.375" style="63" customWidth="1"/>
    <col min="2" max="2" width="0.2421875" style="63" customWidth="1"/>
    <col min="3" max="3" width="21.375" style="63" customWidth="1"/>
    <col min="4" max="4" width="6.00390625" style="63" customWidth="1"/>
    <col min="5" max="5" width="7.75390625" style="63" customWidth="1"/>
    <col min="6" max="6" width="0.2421875" style="63" customWidth="1"/>
    <col min="7" max="7" width="2.75390625" style="63" customWidth="1"/>
    <col min="8" max="8" width="0.6171875" style="63" customWidth="1"/>
    <col min="9" max="9" width="2.875" style="63" customWidth="1"/>
    <col min="10" max="11" width="5.75390625" style="64" customWidth="1"/>
    <col min="12" max="16" width="5.75390625" style="65" customWidth="1"/>
    <col min="17" max="17" width="1.37890625" style="65" customWidth="1"/>
    <col min="18" max="18" width="6.125" style="84" customWidth="1"/>
    <col min="19" max="19" width="3.00390625" style="66" customWidth="1"/>
    <col min="20" max="20" width="1.00390625" style="85" customWidth="1"/>
    <col min="21" max="21" width="4.125" style="63" customWidth="1"/>
    <col min="22" max="22" width="8.75390625" style="63" customWidth="1"/>
    <col min="23" max="16384" width="9.125" style="63" customWidth="1"/>
  </cols>
  <sheetData>
    <row r="1" spans="1:21" ht="14.25" customHeight="1">
      <c r="A1" s="126" t="s">
        <v>73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ht="21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3:20" ht="18" customHeight="1">
      <c r="C3" s="8"/>
      <c r="D3" s="9"/>
      <c r="F3" s="10"/>
      <c r="G3" s="9"/>
      <c r="H3" s="11"/>
      <c r="I3" s="11"/>
      <c r="K3" s="12"/>
      <c r="L3" s="13" t="s">
        <v>63</v>
      </c>
      <c r="M3" s="9"/>
      <c r="N3" s="14"/>
      <c r="O3" s="9"/>
      <c r="P3" s="9"/>
      <c r="R3" s="63"/>
      <c r="S3" s="63"/>
      <c r="T3" s="66"/>
    </row>
    <row r="4" spans="3:20" ht="17.25" customHeight="1">
      <c r="C4" s="125">
        <v>41994</v>
      </c>
      <c r="D4" s="125"/>
      <c r="E4" s="65"/>
      <c r="F4" s="67"/>
      <c r="G4" s="65"/>
      <c r="H4" s="68"/>
      <c r="I4" s="68"/>
      <c r="R4" s="17" t="s">
        <v>0</v>
      </c>
      <c r="S4" s="63"/>
      <c r="T4" s="66"/>
    </row>
    <row r="5" spans="1:22" s="76" customFormat="1" ht="12.75" customHeight="1">
      <c r="A5" s="86" t="s">
        <v>1</v>
      </c>
      <c r="B5" s="20"/>
      <c r="C5" s="70" t="s">
        <v>2</v>
      </c>
      <c r="D5" s="69" t="s">
        <v>3</v>
      </c>
      <c r="E5" s="69" t="s">
        <v>4</v>
      </c>
      <c r="F5" s="69"/>
      <c r="G5" s="129" t="s">
        <v>5</v>
      </c>
      <c r="H5" s="129"/>
      <c r="I5" s="129"/>
      <c r="J5" s="23" t="s">
        <v>7</v>
      </c>
      <c r="K5" s="23" t="s">
        <v>7</v>
      </c>
      <c r="L5" s="24" t="s">
        <v>9</v>
      </c>
      <c r="M5" s="23" t="s">
        <v>6</v>
      </c>
      <c r="N5" s="23" t="s">
        <v>113</v>
      </c>
      <c r="O5" s="24" t="s">
        <v>72</v>
      </c>
      <c r="P5" s="24" t="s">
        <v>6</v>
      </c>
      <c r="Q5" s="24"/>
      <c r="R5" s="72" t="s">
        <v>10</v>
      </c>
      <c r="S5" s="130" t="s">
        <v>11</v>
      </c>
      <c r="T5" s="130"/>
      <c r="U5" s="130"/>
      <c r="V5" s="74" t="s">
        <v>12</v>
      </c>
    </row>
    <row r="6" spans="1:22" ht="14.25" customHeight="1">
      <c r="A6" s="87">
        <v>1</v>
      </c>
      <c r="B6" s="77"/>
      <c r="C6" s="103" t="s">
        <v>60</v>
      </c>
      <c r="D6" s="97">
        <v>19</v>
      </c>
      <c r="E6" s="98">
        <v>2001</v>
      </c>
      <c r="F6" s="96"/>
      <c r="G6" s="82">
        <v>1</v>
      </c>
      <c r="H6" s="71" t="s">
        <v>13</v>
      </c>
      <c r="I6" s="83">
        <v>15</v>
      </c>
      <c r="J6" s="80"/>
      <c r="K6" s="23"/>
      <c r="L6" s="36"/>
      <c r="M6" s="24"/>
      <c r="N6" s="36"/>
      <c r="O6" s="36"/>
      <c r="P6" s="75"/>
      <c r="Q6" s="75"/>
      <c r="R6" s="72">
        <f aca="true" t="shared" si="0" ref="R6:R20">SUM(J6:Q6)</f>
        <v>0</v>
      </c>
      <c r="S6" s="78">
        <f aca="true" t="shared" si="1" ref="S6:S20">INT((G6*60+I6+R6*10)/60)</f>
        <v>1</v>
      </c>
      <c r="T6" s="73" t="s">
        <v>13</v>
      </c>
      <c r="U6" s="79">
        <f aca="true" t="shared" si="2" ref="U6:U20">(G6*60+I6+R6*10)-S6*60</f>
        <v>15</v>
      </c>
      <c r="V6" s="81">
        <f aca="true" t="shared" si="3" ref="V6:V15">(G6*60+I6+R6*10)/($G$6*60+$I$6+$R$6*10)</f>
        <v>1</v>
      </c>
    </row>
    <row r="7" spans="1:22" ht="14.25" customHeight="1">
      <c r="A7" s="87">
        <v>2</v>
      </c>
      <c r="B7" s="77"/>
      <c r="C7" s="103" t="s">
        <v>61</v>
      </c>
      <c r="D7" s="97" t="s">
        <v>59</v>
      </c>
      <c r="E7" s="98">
        <v>2002</v>
      </c>
      <c r="F7" s="114"/>
      <c r="G7" s="82">
        <v>1</v>
      </c>
      <c r="H7" s="71" t="s">
        <v>13</v>
      </c>
      <c r="I7" s="83">
        <v>16</v>
      </c>
      <c r="J7" s="80"/>
      <c r="K7" s="80"/>
      <c r="L7" s="75"/>
      <c r="M7" s="75"/>
      <c r="N7" s="75"/>
      <c r="O7" s="36"/>
      <c r="P7" s="36"/>
      <c r="Q7" s="36"/>
      <c r="R7" s="72">
        <f t="shared" si="0"/>
        <v>0</v>
      </c>
      <c r="S7" s="78">
        <f t="shared" si="1"/>
        <v>1</v>
      </c>
      <c r="T7" s="73" t="s">
        <v>13</v>
      </c>
      <c r="U7" s="79">
        <f t="shared" si="2"/>
        <v>16</v>
      </c>
      <c r="V7" s="81">
        <f t="shared" si="3"/>
        <v>1.0133333333333334</v>
      </c>
    </row>
    <row r="8" spans="1:22" ht="14.25" customHeight="1">
      <c r="A8" s="87">
        <v>3</v>
      </c>
      <c r="B8" s="77"/>
      <c r="C8" s="104" t="s">
        <v>109</v>
      </c>
      <c r="D8" s="97" t="s">
        <v>16</v>
      </c>
      <c r="E8" s="102">
        <v>2001</v>
      </c>
      <c r="F8" s="114"/>
      <c r="G8" s="82">
        <v>1</v>
      </c>
      <c r="H8" s="71" t="s">
        <v>13</v>
      </c>
      <c r="I8" s="83">
        <v>21</v>
      </c>
      <c r="J8" s="80"/>
      <c r="K8" s="80"/>
      <c r="L8" s="75"/>
      <c r="M8" s="75"/>
      <c r="N8" s="75"/>
      <c r="O8" s="36"/>
      <c r="P8" s="36"/>
      <c r="Q8" s="36"/>
      <c r="R8" s="72">
        <f t="shared" si="0"/>
        <v>0</v>
      </c>
      <c r="S8" s="78">
        <f t="shared" si="1"/>
        <v>1</v>
      </c>
      <c r="T8" s="73" t="s">
        <v>13</v>
      </c>
      <c r="U8" s="79">
        <f t="shared" si="2"/>
        <v>21</v>
      </c>
      <c r="V8" s="81">
        <f t="shared" si="3"/>
        <v>1.08</v>
      </c>
    </row>
    <row r="9" spans="1:22" ht="14.25" customHeight="1">
      <c r="A9" s="87">
        <v>4</v>
      </c>
      <c r="B9" s="77"/>
      <c r="C9" s="123" t="s">
        <v>130</v>
      </c>
      <c r="D9" s="97">
        <v>11</v>
      </c>
      <c r="E9" s="109">
        <v>2002</v>
      </c>
      <c r="F9" s="96"/>
      <c r="G9" s="82">
        <v>1</v>
      </c>
      <c r="H9" s="71" t="s">
        <v>13</v>
      </c>
      <c r="I9" s="83">
        <v>39</v>
      </c>
      <c r="J9" s="80"/>
      <c r="K9" s="80"/>
      <c r="L9" s="75"/>
      <c r="M9" s="75"/>
      <c r="N9" s="75"/>
      <c r="O9" s="36"/>
      <c r="P9" s="36"/>
      <c r="Q9" s="36"/>
      <c r="R9" s="72">
        <f t="shared" si="0"/>
        <v>0</v>
      </c>
      <c r="S9" s="78">
        <f t="shared" si="1"/>
        <v>1</v>
      </c>
      <c r="T9" s="73" t="s">
        <v>13</v>
      </c>
      <c r="U9" s="79">
        <f t="shared" si="2"/>
        <v>39</v>
      </c>
      <c r="V9" s="81">
        <f t="shared" si="3"/>
        <v>1.32</v>
      </c>
    </row>
    <row r="10" spans="1:22" ht="14.25" customHeight="1">
      <c r="A10" s="87">
        <v>5</v>
      </c>
      <c r="B10" s="77"/>
      <c r="C10" s="103" t="s">
        <v>122</v>
      </c>
      <c r="D10" s="97">
        <v>30</v>
      </c>
      <c r="E10" s="98">
        <v>2002</v>
      </c>
      <c r="F10" s="96"/>
      <c r="G10" s="82">
        <v>1</v>
      </c>
      <c r="H10" s="71" t="s">
        <v>13</v>
      </c>
      <c r="I10" s="83">
        <v>40</v>
      </c>
      <c r="J10" s="80"/>
      <c r="K10" s="80"/>
      <c r="L10" s="75"/>
      <c r="M10" s="75"/>
      <c r="N10" s="75"/>
      <c r="O10" s="36"/>
      <c r="P10" s="36"/>
      <c r="Q10" s="36"/>
      <c r="R10" s="72">
        <f t="shared" si="0"/>
        <v>0</v>
      </c>
      <c r="S10" s="78">
        <f t="shared" si="1"/>
        <v>1</v>
      </c>
      <c r="T10" s="73" t="s">
        <v>13</v>
      </c>
      <c r="U10" s="79">
        <f t="shared" si="2"/>
        <v>40</v>
      </c>
      <c r="V10" s="81">
        <f t="shared" si="3"/>
        <v>1.3333333333333333</v>
      </c>
    </row>
    <row r="11" spans="1:22" ht="14.25" customHeight="1">
      <c r="A11" s="87">
        <v>5</v>
      </c>
      <c r="B11" s="77"/>
      <c r="C11" s="107" t="s">
        <v>19</v>
      </c>
      <c r="D11" s="95">
        <v>19</v>
      </c>
      <c r="E11" s="95">
        <v>2001</v>
      </c>
      <c r="F11" s="96"/>
      <c r="G11" s="82">
        <v>1</v>
      </c>
      <c r="H11" s="71" t="s">
        <v>13</v>
      </c>
      <c r="I11" s="83">
        <v>40</v>
      </c>
      <c r="J11" s="80"/>
      <c r="K11" s="56"/>
      <c r="L11" s="36"/>
      <c r="M11" s="36"/>
      <c r="N11" s="36"/>
      <c r="O11" s="36"/>
      <c r="P11" s="36"/>
      <c r="Q11" s="36"/>
      <c r="R11" s="72">
        <f t="shared" si="0"/>
        <v>0</v>
      </c>
      <c r="S11" s="78">
        <f t="shared" si="1"/>
        <v>1</v>
      </c>
      <c r="T11" s="73" t="s">
        <v>13</v>
      </c>
      <c r="U11" s="79">
        <f t="shared" si="2"/>
        <v>40</v>
      </c>
      <c r="V11" s="81">
        <f t="shared" si="3"/>
        <v>1.3333333333333333</v>
      </c>
    </row>
    <row r="12" spans="1:22" ht="14.25" customHeight="1">
      <c r="A12" s="87">
        <v>7</v>
      </c>
      <c r="B12" s="77"/>
      <c r="C12" s="93" t="s">
        <v>120</v>
      </c>
      <c r="D12" s="49">
        <v>21</v>
      </c>
      <c r="E12" s="45">
        <v>2001</v>
      </c>
      <c r="F12" s="77"/>
      <c r="G12" s="82">
        <v>1</v>
      </c>
      <c r="H12" s="71" t="s">
        <v>13</v>
      </c>
      <c r="I12" s="83">
        <v>49</v>
      </c>
      <c r="J12" s="80"/>
      <c r="K12" s="56"/>
      <c r="L12" s="36"/>
      <c r="M12" s="36"/>
      <c r="N12" s="36"/>
      <c r="O12" s="36"/>
      <c r="P12" s="36"/>
      <c r="Q12" s="36"/>
      <c r="R12" s="72">
        <f t="shared" si="0"/>
        <v>0</v>
      </c>
      <c r="S12" s="78">
        <f t="shared" si="1"/>
        <v>1</v>
      </c>
      <c r="T12" s="73" t="s">
        <v>13</v>
      </c>
      <c r="U12" s="79">
        <f t="shared" si="2"/>
        <v>49</v>
      </c>
      <c r="V12" s="81">
        <f t="shared" si="3"/>
        <v>1.4533333333333334</v>
      </c>
    </row>
    <row r="13" spans="1:22" ht="14.25" customHeight="1">
      <c r="A13" s="87">
        <v>8</v>
      </c>
      <c r="B13" s="77"/>
      <c r="C13" s="106" t="s">
        <v>146</v>
      </c>
      <c r="D13" s="49">
        <v>30</v>
      </c>
      <c r="E13" s="32">
        <v>2001</v>
      </c>
      <c r="F13" s="91"/>
      <c r="G13" s="82">
        <v>1</v>
      </c>
      <c r="H13" s="71" t="s">
        <v>13</v>
      </c>
      <c r="I13" s="83">
        <v>51</v>
      </c>
      <c r="J13" s="80"/>
      <c r="K13" s="80"/>
      <c r="L13" s="75"/>
      <c r="M13" s="75"/>
      <c r="N13" s="75"/>
      <c r="O13" s="36"/>
      <c r="P13" s="36"/>
      <c r="Q13" s="36"/>
      <c r="R13" s="72">
        <f t="shared" si="0"/>
        <v>0</v>
      </c>
      <c r="S13" s="78">
        <f t="shared" si="1"/>
        <v>1</v>
      </c>
      <c r="T13" s="73" t="s">
        <v>13</v>
      </c>
      <c r="U13" s="79">
        <f t="shared" si="2"/>
        <v>51</v>
      </c>
      <c r="V13" s="81">
        <f t="shared" si="3"/>
        <v>1.48</v>
      </c>
    </row>
    <row r="14" spans="1:22" ht="14.25" customHeight="1">
      <c r="A14" s="87">
        <v>9</v>
      </c>
      <c r="B14" s="77"/>
      <c r="C14" s="93" t="s">
        <v>121</v>
      </c>
      <c r="D14" s="49">
        <v>21</v>
      </c>
      <c r="E14" s="45">
        <v>2001</v>
      </c>
      <c r="F14" s="77"/>
      <c r="G14" s="82">
        <v>1</v>
      </c>
      <c r="H14" s="71" t="s">
        <v>13</v>
      </c>
      <c r="I14" s="83">
        <v>53</v>
      </c>
      <c r="J14" s="80"/>
      <c r="K14" s="56"/>
      <c r="L14" s="36"/>
      <c r="M14" s="36"/>
      <c r="N14" s="36"/>
      <c r="O14" s="36"/>
      <c r="P14" s="36"/>
      <c r="Q14" s="36"/>
      <c r="R14" s="72">
        <f t="shared" si="0"/>
        <v>0</v>
      </c>
      <c r="S14" s="78">
        <f t="shared" si="1"/>
        <v>1</v>
      </c>
      <c r="T14" s="73" t="s">
        <v>13</v>
      </c>
      <c r="U14" s="79">
        <f t="shared" si="2"/>
        <v>53</v>
      </c>
      <c r="V14" s="81">
        <f t="shared" si="3"/>
        <v>1.5066666666666666</v>
      </c>
    </row>
    <row r="15" spans="1:22" ht="14.25" customHeight="1">
      <c r="A15" s="87">
        <v>10</v>
      </c>
      <c r="B15" s="77"/>
      <c r="C15" s="122" t="s">
        <v>129</v>
      </c>
      <c r="D15" s="49">
        <v>11</v>
      </c>
      <c r="E15" s="32">
        <v>2002</v>
      </c>
      <c r="F15" s="77"/>
      <c r="G15" s="82">
        <v>1</v>
      </c>
      <c r="H15" s="71" t="s">
        <v>13</v>
      </c>
      <c r="I15" s="83">
        <v>54</v>
      </c>
      <c r="J15" s="80"/>
      <c r="K15" s="80"/>
      <c r="L15" s="75"/>
      <c r="M15" s="75"/>
      <c r="N15" s="75"/>
      <c r="O15" s="36"/>
      <c r="P15" s="36"/>
      <c r="Q15" s="36"/>
      <c r="R15" s="72">
        <f t="shared" si="0"/>
        <v>0</v>
      </c>
      <c r="S15" s="78">
        <f t="shared" si="1"/>
        <v>1</v>
      </c>
      <c r="T15" s="73" t="s">
        <v>13</v>
      </c>
      <c r="U15" s="79">
        <f t="shared" si="2"/>
        <v>54</v>
      </c>
      <c r="V15" s="81">
        <f t="shared" si="3"/>
        <v>1.52</v>
      </c>
    </row>
    <row r="16" spans="1:22" ht="12.75" customHeight="1">
      <c r="A16" s="87">
        <v>11</v>
      </c>
      <c r="B16" s="77"/>
      <c r="C16" s="106" t="s">
        <v>148</v>
      </c>
      <c r="D16" s="49">
        <v>30</v>
      </c>
      <c r="E16" s="32">
        <v>2001</v>
      </c>
      <c r="F16" s="91"/>
      <c r="G16" s="82">
        <v>2</v>
      </c>
      <c r="H16" s="71" t="s">
        <v>13</v>
      </c>
      <c r="I16" s="83">
        <v>0</v>
      </c>
      <c r="J16" s="80"/>
      <c r="K16" s="56"/>
      <c r="L16" s="36"/>
      <c r="M16" s="36"/>
      <c r="N16" s="36"/>
      <c r="O16" s="36"/>
      <c r="P16" s="75"/>
      <c r="Q16" s="75"/>
      <c r="R16" s="72">
        <f t="shared" si="0"/>
        <v>0</v>
      </c>
      <c r="S16" s="78">
        <f t="shared" si="1"/>
        <v>2</v>
      </c>
      <c r="T16" s="73" t="s">
        <v>13</v>
      </c>
      <c r="U16" s="79">
        <f t="shared" si="2"/>
        <v>0</v>
      </c>
      <c r="V16" s="81">
        <f>(G16*60+I16+R16*10)/($G$6*60+$I$6+$R$6*10)</f>
        <v>1.6</v>
      </c>
    </row>
    <row r="17" spans="1:22" ht="12.75" customHeight="1">
      <c r="A17" s="87">
        <v>11</v>
      </c>
      <c r="B17" s="77"/>
      <c r="C17" s="93" t="s">
        <v>116</v>
      </c>
      <c r="D17" s="49">
        <v>2</v>
      </c>
      <c r="E17" s="45">
        <v>2002</v>
      </c>
      <c r="F17" s="77"/>
      <c r="G17" s="82">
        <v>2</v>
      </c>
      <c r="H17" s="71" t="s">
        <v>13</v>
      </c>
      <c r="I17" s="83">
        <v>0</v>
      </c>
      <c r="J17" s="80"/>
      <c r="K17" s="80"/>
      <c r="L17" s="75"/>
      <c r="M17" s="75"/>
      <c r="N17" s="75"/>
      <c r="O17" s="36"/>
      <c r="P17" s="36"/>
      <c r="Q17" s="36"/>
      <c r="R17" s="72">
        <f t="shared" si="0"/>
        <v>0</v>
      </c>
      <c r="S17" s="78">
        <f t="shared" si="1"/>
        <v>2</v>
      </c>
      <c r="T17" s="73" t="s">
        <v>13</v>
      </c>
      <c r="U17" s="79">
        <f t="shared" si="2"/>
        <v>0</v>
      </c>
      <c r="V17" s="81">
        <f>(G17*60+I17+R17*10)/($G$6*60+$I$6+$R$6*10)</f>
        <v>1.6</v>
      </c>
    </row>
    <row r="18" spans="1:22" ht="12.75" customHeight="1">
      <c r="A18" s="87">
        <v>13</v>
      </c>
      <c r="B18" s="77"/>
      <c r="C18" s="93" t="s">
        <v>118</v>
      </c>
      <c r="D18" s="49">
        <v>21</v>
      </c>
      <c r="E18" s="45">
        <v>2001</v>
      </c>
      <c r="F18" s="77"/>
      <c r="G18" s="82">
        <v>2</v>
      </c>
      <c r="H18" s="71" t="s">
        <v>13</v>
      </c>
      <c r="I18" s="83">
        <v>5</v>
      </c>
      <c r="J18" s="80"/>
      <c r="K18" s="56"/>
      <c r="L18" s="36"/>
      <c r="M18" s="36"/>
      <c r="N18" s="36"/>
      <c r="O18" s="36"/>
      <c r="P18" s="36"/>
      <c r="Q18" s="36"/>
      <c r="R18" s="72">
        <f t="shared" si="0"/>
        <v>0</v>
      </c>
      <c r="S18" s="78">
        <f t="shared" si="1"/>
        <v>2</v>
      </c>
      <c r="T18" s="73" t="s">
        <v>13</v>
      </c>
      <c r="U18" s="79">
        <f t="shared" si="2"/>
        <v>5</v>
      </c>
      <c r="V18" s="81">
        <f>(G18*60+I18+R18*10)/($G$6*60+$I$6+$R$6*10)</f>
        <v>1.6666666666666667</v>
      </c>
    </row>
    <row r="19" spans="1:22" ht="12.75" customHeight="1">
      <c r="A19" s="87">
        <v>14</v>
      </c>
      <c r="B19" s="77"/>
      <c r="C19" s="93" t="s">
        <v>115</v>
      </c>
      <c r="D19" s="49">
        <v>2</v>
      </c>
      <c r="E19" s="45">
        <v>2002</v>
      </c>
      <c r="F19" s="77"/>
      <c r="G19" s="82">
        <v>2</v>
      </c>
      <c r="H19" s="71" t="s">
        <v>13</v>
      </c>
      <c r="I19" s="83">
        <v>22</v>
      </c>
      <c r="J19" s="80"/>
      <c r="K19" s="80"/>
      <c r="L19" s="75"/>
      <c r="M19" s="75"/>
      <c r="N19" s="75"/>
      <c r="O19" s="36"/>
      <c r="P19" s="36"/>
      <c r="Q19" s="36"/>
      <c r="R19" s="72">
        <f t="shared" si="0"/>
        <v>0</v>
      </c>
      <c r="S19" s="78">
        <f t="shared" si="1"/>
        <v>2</v>
      </c>
      <c r="T19" s="73" t="s">
        <v>13</v>
      </c>
      <c r="U19" s="79">
        <f t="shared" si="2"/>
        <v>22</v>
      </c>
      <c r="V19" s="81">
        <f>(G19*60+I19+R19*10)/($G$6*60+$I$6+$R$6*10)</f>
        <v>1.8933333333333333</v>
      </c>
    </row>
    <row r="20" spans="1:22" ht="12.75" customHeight="1">
      <c r="A20" s="87">
        <v>15</v>
      </c>
      <c r="B20" s="77"/>
      <c r="C20" s="122" t="s">
        <v>127</v>
      </c>
      <c r="D20" s="49">
        <v>24</v>
      </c>
      <c r="E20" s="32">
        <v>2001</v>
      </c>
      <c r="F20" s="77"/>
      <c r="G20" s="82">
        <v>2</v>
      </c>
      <c r="H20" s="71" t="s">
        <v>13</v>
      </c>
      <c r="I20" s="83">
        <v>49</v>
      </c>
      <c r="J20" s="80"/>
      <c r="K20" s="56"/>
      <c r="L20" s="36"/>
      <c r="M20" s="36"/>
      <c r="N20" s="36"/>
      <c r="O20" s="36"/>
      <c r="P20" s="75"/>
      <c r="Q20" s="75"/>
      <c r="R20" s="72">
        <f t="shared" si="0"/>
        <v>0</v>
      </c>
      <c r="S20" s="78">
        <f t="shared" si="1"/>
        <v>2</v>
      </c>
      <c r="T20" s="73" t="s">
        <v>13</v>
      </c>
      <c r="U20" s="79">
        <f t="shared" si="2"/>
        <v>49</v>
      </c>
      <c r="V20" s="81">
        <f>(G20*60+I20+R20*10)/($G$6*60+$I$6+$R$6*10)</f>
        <v>2.2533333333333334</v>
      </c>
    </row>
  </sheetData>
  <sheetProtection selectLockedCells="1" selectUnlockedCells="1"/>
  <mergeCells count="4">
    <mergeCell ref="A1:U2"/>
    <mergeCell ref="C4:D4"/>
    <mergeCell ref="G5:I5"/>
    <mergeCell ref="S5:U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P29" sqref="P29"/>
    </sheetView>
  </sheetViews>
  <sheetFormatPr defaultColWidth="9.00390625" defaultRowHeight="12.75" customHeight="1"/>
  <cols>
    <col min="1" max="1" width="5.375" style="63" customWidth="1"/>
    <col min="2" max="2" width="0.2421875" style="63" customWidth="1"/>
    <col min="3" max="3" width="23.625" style="63" customWidth="1"/>
    <col min="4" max="4" width="6.00390625" style="63" customWidth="1"/>
    <col min="5" max="5" width="7.75390625" style="63" customWidth="1"/>
    <col min="6" max="6" width="0.2421875" style="63" customWidth="1"/>
    <col min="7" max="7" width="2.75390625" style="63" customWidth="1"/>
    <col min="8" max="8" width="0.6171875" style="63" customWidth="1"/>
    <col min="9" max="9" width="2.875" style="63" customWidth="1"/>
    <col min="10" max="11" width="5.75390625" style="64" customWidth="1"/>
    <col min="12" max="16" width="5.75390625" style="65" customWidth="1"/>
    <col min="17" max="17" width="1.37890625" style="65" customWidth="1"/>
    <col min="18" max="18" width="6.125" style="84" customWidth="1"/>
    <col min="19" max="19" width="3.00390625" style="66" customWidth="1"/>
    <col min="20" max="20" width="1.00390625" style="85" customWidth="1"/>
    <col min="21" max="21" width="4.125" style="63" customWidth="1"/>
    <col min="22" max="22" width="8.75390625" style="63" customWidth="1"/>
    <col min="23" max="16384" width="9.125" style="63" customWidth="1"/>
  </cols>
  <sheetData>
    <row r="1" spans="1:21" ht="14.25" customHeight="1">
      <c r="A1" s="126" t="s">
        <v>73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ht="21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3:20" ht="18" customHeight="1">
      <c r="C3" s="8"/>
      <c r="D3" s="9"/>
      <c r="F3" s="10"/>
      <c r="G3" s="9"/>
      <c r="H3" s="11"/>
      <c r="I3" s="11"/>
      <c r="K3" s="12"/>
      <c r="L3" s="13" t="s">
        <v>65</v>
      </c>
      <c r="M3" s="9"/>
      <c r="N3" s="14"/>
      <c r="O3" s="9"/>
      <c r="P3" s="9"/>
      <c r="R3" s="63"/>
      <c r="S3" s="63"/>
      <c r="T3" s="66"/>
    </row>
    <row r="4" spans="3:20" ht="17.25" customHeight="1">
      <c r="C4" s="125">
        <v>41994</v>
      </c>
      <c r="D4" s="125"/>
      <c r="E4" s="65"/>
      <c r="F4" s="67"/>
      <c r="G4" s="65"/>
      <c r="H4" s="68"/>
      <c r="I4" s="68"/>
      <c r="R4" s="17" t="s">
        <v>0</v>
      </c>
      <c r="S4" s="63"/>
      <c r="T4" s="66"/>
    </row>
    <row r="5" spans="1:22" s="76" customFormat="1" ht="12.75" customHeight="1">
      <c r="A5" s="69" t="s">
        <v>1</v>
      </c>
      <c r="B5" s="20"/>
      <c r="C5" s="70" t="s">
        <v>2</v>
      </c>
      <c r="D5" s="69" t="s">
        <v>3</v>
      </c>
      <c r="E5" s="69" t="s">
        <v>4</v>
      </c>
      <c r="F5" s="69"/>
      <c r="G5" s="129" t="s">
        <v>5</v>
      </c>
      <c r="H5" s="129"/>
      <c r="I5" s="129"/>
      <c r="J5" s="23" t="s">
        <v>7</v>
      </c>
      <c r="K5" s="23" t="s">
        <v>7</v>
      </c>
      <c r="L5" s="24" t="s">
        <v>9</v>
      </c>
      <c r="M5" s="23" t="s">
        <v>6</v>
      </c>
      <c r="N5" s="23" t="s">
        <v>113</v>
      </c>
      <c r="O5" s="24" t="s">
        <v>72</v>
      </c>
      <c r="P5" s="24" t="s">
        <v>6</v>
      </c>
      <c r="Q5" s="24"/>
      <c r="R5" s="72" t="s">
        <v>10</v>
      </c>
      <c r="S5" s="130" t="s">
        <v>11</v>
      </c>
      <c r="T5" s="130"/>
      <c r="U5" s="130"/>
      <c r="V5" s="74" t="s">
        <v>12</v>
      </c>
    </row>
    <row r="6" spans="1:22" ht="14.25" customHeight="1">
      <c r="A6" s="75">
        <v>1</v>
      </c>
      <c r="B6" s="77"/>
      <c r="C6" s="104" t="s">
        <v>17</v>
      </c>
      <c r="D6" s="97" t="s">
        <v>16</v>
      </c>
      <c r="E6" s="102">
        <v>1999</v>
      </c>
      <c r="F6" s="114"/>
      <c r="G6" s="82">
        <v>0</v>
      </c>
      <c r="H6" s="71" t="s">
        <v>13</v>
      </c>
      <c r="I6" s="83">
        <v>47</v>
      </c>
      <c r="J6" s="80"/>
      <c r="K6" s="23"/>
      <c r="L6" s="75"/>
      <c r="M6" s="24"/>
      <c r="N6" s="75"/>
      <c r="O6" s="36"/>
      <c r="P6" s="75"/>
      <c r="Q6" s="75"/>
      <c r="R6" s="72">
        <f aca="true" t="shared" si="0" ref="R6:R15">SUM(J6:Q6)</f>
        <v>0</v>
      </c>
      <c r="S6" s="78">
        <f aca="true" t="shared" si="1" ref="S6:S15">INT((G6*60+I6+R6*10)/60)</f>
        <v>0</v>
      </c>
      <c r="T6" s="73" t="s">
        <v>13</v>
      </c>
      <c r="U6" s="79">
        <f aca="true" t="shared" si="2" ref="U6:U15">(G6*60+I6+R6*10)-S6*60</f>
        <v>47</v>
      </c>
      <c r="V6" s="81">
        <f>(G6*60+I6+R6*10)/($G$6*60+$I$6+$R$6*10)</f>
        <v>1</v>
      </c>
    </row>
    <row r="7" spans="1:22" ht="12.75" customHeight="1">
      <c r="A7" s="75">
        <v>2</v>
      </c>
      <c r="B7" s="77"/>
      <c r="C7" s="108" t="s">
        <v>14</v>
      </c>
      <c r="D7" s="111">
        <v>29</v>
      </c>
      <c r="E7" s="109">
        <v>1998</v>
      </c>
      <c r="F7" s="96"/>
      <c r="G7" s="82">
        <v>0</v>
      </c>
      <c r="H7" s="71" t="s">
        <v>13</v>
      </c>
      <c r="I7" s="83">
        <v>51</v>
      </c>
      <c r="J7" s="80"/>
      <c r="K7" s="23"/>
      <c r="L7" s="75"/>
      <c r="M7" s="24"/>
      <c r="N7" s="75"/>
      <c r="O7" s="36"/>
      <c r="P7" s="75"/>
      <c r="Q7" s="75"/>
      <c r="R7" s="72">
        <f t="shared" si="0"/>
        <v>0</v>
      </c>
      <c r="S7" s="78">
        <f t="shared" si="1"/>
        <v>0</v>
      </c>
      <c r="T7" s="73" t="s">
        <v>13</v>
      </c>
      <c r="U7" s="79">
        <f t="shared" si="2"/>
        <v>51</v>
      </c>
      <c r="V7" s="81">
        <f>(G7*60+I7+R7*10)/($G$6*60+$I$6+$R$6*10)</f>
        <v>1.0851063829787233</v>
      </c>
    </row>
    <row r="8" spans="1:22" ht="12.75" customHeight="1">
      <c r="A8" s="75">
        <v>3</v>
      </c>
      <c r="B8" s="77"/>
      <c r="C8" s="104" t="s">
        <v>15</v>
      </c>
      <c r="D8" s="97" t="s">
        <v>16</v>
      </c>
      <c r="E8" s="102">
        <v>1999</v>
      </c>
      <c r="F8" s="96"/>
      <c r="G8" s="82">
        <v>0</v>
      </c>
      <c r="H8" s="71" t="s">
        <v>13</v>
      </c>
      <c r="I8" s="83">
        <v>54</v>
      </c>
      <c r="J8" s="80"/>
      <c r="K8" s="23"/>
      <c r="L8" s="75"/>
      <c r="M8" s="24"/>
      <c r="N8" s="75"/>
      <c r="O8" s="36"/>
      <c r="P8" s="75"/>
      <c r="Q8" s="75"/>
      <c r="R8" s="72">
        <f t="shared" si="0"/>
        <v>0</v>
      </c>
      <c r="S8" s="78">
        <f t="shared" si="1"/>
        <v>0</v>
      </c>
      <c r="T8" s="73" t="s">
        <v>13</v>
      </c>
      <c r="U8" s="79">
        <f t="shared" si="2"/>
        <v>54</v>
      </c>
      <c r="V8" s="81">
        <f aca="true" t="shared" si="3" ref="V8:V15">(G8*60+I8+R8*10)/($G$6*60+$I$6+$R$6*10)</f>
        <v>1.148936170212766</v>
      </c>
    </row>
    <row r="9" spans="1:22" ht="12.75" customHeight="1">
      <c r="A9" s="75">
        <v>4</v>
      </c>
      <c r="B9" s="77"/>
      <c r="C9" s="108" t="s">
        <v>142</v>
      </c>
      <c r="D9" s="97">
        <v>29</v>
      </c>
      <c r="E9" s="109">
        <v>1999</v>
      </c>
      <c r="F9" s="114"/>
      <c r="G9" s="82">
        <v>0</v>
      </c>
      <c r="H9" s="71" t="s">
        <v>13</v>
      </c>
      <c r="I9" s="83">
        <v>59</v>
      </c>
      <c r="J9" s="80"/>
      <c r="K9" s="23"/>
      <c r="L9" s="75"/>
      <c r="M9" s="24"/>
      <c r="N9" s="75"/>
      <c r="O9" s="36"/>
      <c r="P9" s="75"/>
      <c r="Q9" s="75"/>
      <c r="R9" s="72">
        <f t="shared" si="0"/>
        <v>0</v>
      </c>
      <c r="S9" s="78">
        <f t="shared" si="1"/>
        <v>0</v>
      </c>
      <c r="T9" s="73" t="s">
        <v>13</v>
      </c>
      <c r="U9" s="79">
        <f t="shared" si="2"/>
        <v>59</v>
      </c>
      <c r="V9" s="81">
        <f t="shared" si="3"/>
        <v>1.2553191489361701</v>
      </c>
    </row>
    <row r="10" spans="1:22" ht="12.75" customHeight="1">
      <c r="A10" s="75">
        <v>4</v>
      </c>
      <c r="B10" s="77"/>
      <c r="C10" s="104" t="s">
        <v>111</v>
      </c>
      <c r="D10" s="97" t="s">
        <v>16</v>
      </c>
      <c r="E10" s="102">
        <v>1998</v>
      </c>
      <c r="F10" s="114"/>
      <c r="G10" s="82">
        <v>0</v>
      </c>
      <c r="H10" s="71" t="s">
        <v>13</v>
      </c>
      <c r="I10" s="83">
        <v>59</v>
      </c>
      <c r="J10" s="80"/>
      <c r="K10" s="23"/>
      <c r="L10" s="75"/>
      <c r="M10" s="24"/>
      <c r="N10" s="75"/>
      <c r="O10" s="36"/>
      <c r="P10" s="75"/>
      <c r="Q10" s="75"/>
      <c r="R10" s="72">
        <f t="shared" si="0"/>
        <v>0</v>
      </c>
      <c r="S10" s="78">
        <f t="shared" si="1"/>
        <v>0</v>
      </c>
      <c r="T10" s="73" t="s">
        <v>13</v>
      </c>
      <c r="U10" s="79">
        <f t="shared" si="2"/>
        <v>59</v>
      </c>
      <c r="V10" s="81">
        <f t="shared" si="3"/>
        <v>1.2553191489361701</v>
      </c>
    </row>
    <row r="11" spans="1:22" ht="12.75" customHeight="1">
      <c r="A11" s="75">
        <v>6</v>
      </c>
      <c r="B11" s="77"/>
      <c r="C11" s="108" t="s">
        <v>18</v>
      </c>
      <c r="D11" s="111">
        <v>10</v>
      </c>
      <c r="E11" s="109">
        <v>2000</v>
      </c>
      <c r="F11" s="96"/>
      <c r="G11" s="82">
        <v>1</v>
      </c>
      <c r="H11" s="71" t="s">
        <v>13</v>
      </c>
      <c r="I11" s="83">
        <v>0</v>
      </c>
      <c r="J11" s="80"/>
      <c r="K11" s="23"/>
      <c r="L11" s="75"/>
      <c r="M11" s="24"/>
      <c r="N11" s="75"/>
      <c r="O11" s="36"/>
      <c r="P11" s="75"/>
      <c r="Q11" s="75"/>
      <c r="R11" s="72">
        <f t="shared" si="0"/>
        <v>0</v>
      </c>
      <c r="S11" s="78">
        <f t="shared" si="1"/>
        <v>1</v>
      </c>
      <c r="T11" s="73" t="s">
        <v>13</v>
      </c>
      <c r="U11" s="79">
        <f t="shared" si="2"/>
        <v>0</v>
      </c>
      <c r="V11" s="81">
        <f t="shared" si="3"/>
        <v>1.2765957446808511</v>
      </c>
    </row>
    <row r="12" spans="1:22" ht="12.75" customHeight="1">
      <c r="A12" s="75">
        <v>7</v>
      </c>
      <c r="B12" s="77"/>
      <c r="C12" s="103" t="s">
        <v>155</v>
      </c>
      <c r="D12" s="97">
        <v>21</v>
      </c>
      <c r="E12" s="98">
        <v>1997</v>
      </c>
      <c r="F12" s="96"/>
      <c r="G12" s="82">
        <v>1</v>
      </c>
      <c r="H12" s="71" t="s">
        <v>13</v>
      </c>
      <c r="I12" s="83">
        <v>22</v>
      </c>
      <c r="J12" s="80"/>
      <c r="K12" s="23"/>
      <c r="L12" s="75"/>
      <c r="M12" s="24"/>
      <c r="N12" s="75"/>
      <c r="O12" s="36"/>
      <c r="P12" s="75"/>
      <c r="Q12" s="75"/>
      <c r="R12" s="72">
        <f t="shared" si="0"/>
        <v>0</v>
      </c>
      <c r="S12" s="78">
        <f t="shared" si="1"/>
        <v>1</v>
      </c>
      <c r="T12" s="73" t="s">
        <v>13</v>
      </c>
      <c r="U12" s="79">
        <f t="shared" si="2"/>
        <v>22</v>
      </c>
      <c r="V12" s="81">
        <f t="shared" si="3"/>
        <v>1.7446808510638299</v>
      </c>
    </row>
    <row r="13" spans="1:22" ht="12.75" customHeight="1">
      <c r="A13" s="75">
        <v>8</v>
      </c>
      <c r="B13" s="77"/>
      <c r="C13" s="103" t="s">
        <v>81</v>
      </c>
      <c r="D13" s="97">
        <v>15</v>
      </c>
      <c r="E13" s="98">
        <v>1998</v>
      </c>
      <c r="F13" s="96"/>
      <c r="G13" s="82">
        <v>1</v>
      </c>
      <c r="H13" s="71" t="s">
        <v>13</v>
      </c>
      <c r="I13" s="83">
        <v>23</v>
      </c>
      <c r="J13" s="80"/>
      <c r="K13" s="23"/>
      <c r="L13" s="75"/>
      <c r="M13" s="24"/>
      <c r="N13" s="75"/>
      <c r="O13" s="36"/>
      <c r="P13" s="75"/>
      <c r="Q13" s="75"/>
      <c r="R13" s="72">
        <f t="shared" si="0"/>
        <v>0</v>
      </c>
      <c r="S13" s="78">
        <f t="shared" si="1"/>
        <v>1</v>
      </c>
      <c r="T13" s="73" t="s">
        <v>13</v>
      </c>
      <c r="U13" s="79">
        <f t="shared" si="2"/>
        <v>23</v>
      </c>
      <c r="V13" s="81">
        <f t="shared" si="3"/>
        <v>1.7659574468085106</v>
      </c>
    </row>
    <row r="14" spans="1:22" ht="12.75" customHeight="1">
      <c r="A14" s="75">
        <v>9</v>
      </c>
      <c r="B14" s="77"/>
      <c r="C14" s="123" t="s">
        <v>128</v>
      </c>
      <c r="D14" s="97">
        <v>11</v>
      </c>
      <c r="E14" s="109">
        <v>1999</v>
      </c>
      <c r="F14" s="96"/>
      <c r="G14" s="82">
        <v>1</v>
      </c>
      <c r="H14" s="71" t="s">
        <v>13</v>
      </c>
      <c r="I14" s="83">
        <v>40</v>
      </c>
      <c r="J14" s="80"/>
      <c r="K14" s="23"/>
      <c r="L14" s="75"/>
      <c r="M14" s="24"/>
      <c r="N14" s="75"/>
      <c r="O14" s="36"/>
      <c r="P14" s="75"/>
      <c r="Q14" s="75"/>
      <c r="R14" s="72">
        <f t="shared" si="0"/>
        <v>0</v>
      </c>
      <c r="S14" s="78">
        <f t="shared" si="1"/>
        <v>1</v>
      </c>
      <c r="T14" s="73" t="s">
        <v>13</v>
      </c>
      <c r="U14" s="79">
        <f t="shared" si="2"/>
        <v>40</v>
      </c>
      <c r="V14" s="81">
        <f t="shared" si="3"/>
        <v>2.127659574468085</v>
      </c>
    </row>
    <row r="15" spans="1:22" ht="12.75" customHeight="1">
      <c r="A15" s="75">
        <v>10</v>
      </c>
      <c r="B15" s="77"/>
      <c r="C15" s="103" t="s">
        <v>119</v>
      </c>
      <c r="D15" s="97">
        <v>21</v>
      </c>
      <c r="E15" s="98">
        <v>2000</v>
      </c>
      <c r="F15" s="96"/>
      <c r="G15" s="82">
        <v>2</v>
      </c>
      <c r="H15" s="71" t="s">
        <v>13</v>
      </c>
      <c r="I15" s="83">
        <v>35</v>
      </c>
      <c r="J15" s="80"/>
      <c r="K15" s="23"/>
      <c r="L15" s="75"/>
      <c r="M15" s="24"/>
      <c r="N15" s="75"/>
      <c r="O15" s="36"/>
      <c r="P15" s="75"/>
      <c r="Q15" s="75"/>
      <c r="R15" s="72">
        <f t="shared" si="0"/>
        <v>0</v>
      </c>
      <c r="S15" s="78">
        <f t="shared" si="1"/>
        <v>2</v>
      </c>
      <c r="T15" s="73" t="s">
        <v>13</v>
      </c>
      <c r="U15" s="79">
        <f t="shared" si="2"/>
        <v>35</v>
      </c>
      <c r="V15" s="81">
        <f t="shared" si="3"/>
        <v>3.297872340425532</v>
      </c>
    </row>
  </sheetData>
  <sheetProtection selectLockedCells="1" selectUnlockedCells="1"/>
  <mergeCells count="4">
    <mergeCell ref="A1:U2"/>
    <mergeCell ref="C4:D4"/>
    <mergeCell ref="G5:I5"/>
    <mergeCell ref="S5:U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K30" sqref="K30"/>
    </sheetView>
  </sheetViews>
  <sheetFormatPr defaultColWidth="9.00390625" defaultRowHeight="12.75" customHeight="1"/>
  <cols>
    <col min="1" max="1" width="5.25390625" style="63" customWidth="1"/>
    <col min="2" max="2" width="0.6171875" style="63" customWidth="1"/>
    <col min="3" max="3" width="20.125" style="63" customWidth="1"/>
    <col min="4" max="4" width="5.125" style="63" customWidth="1"/>
    <col min="5" max="5" width="9.00390625" style="63" customWidth="1"/>
    <col min="6" max="6" width="0.6171875" style="63" customWidth="1"/>
    <col min="7" max="7" width="2.25390625" style="63" customWidth="1"/>
    <col min="8" max="8" width="0.875" style="63" customWidth="1"/>
    <col min="9" max="9" width="3.00390625" style="63" customWidth="1"/>
    <col min="10" max="16" width="5.75390625" style="63" customWidth="1"/>
    <col min="17" max="17" width="1.37890625" style="63" customWidth="1"/>
    <col min="18" max="18" width="6.125" style="63" customWidth="1"/>
    <col min="19" max="19" width="3.00390625" style="66" customWidth="1"/>
    <col min="20" max="20" width="1.875" style="85" customWidth="1"/>
    <col min="21" max="21" width="3.75390625" style="63" customWidth="1"/>
    <col min="22" max="22" width="8.75390625" style="63" customWidth="1"/>
    <col min="23" max="16384" width="9.125" style="63" customWidth="1"/>
  </cols>
  <sheetData>
    <row r="1" spans="1:21" ht="14.25" customHeight="1">
      <c r="A1" s="126" t="s">
        <v>73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ht="21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3:20" ht="18" customHeight="1">
      <c r="C3" s="8"/>
      <c r="D3" s="9"/>
      <c r="F3" s="10"/>
      <c r="G3" s="9"/>
      <c r="H3" s="11"/>
      <c r="I3" s="11"/>
      <c r="K3" s="10"/>
      <c r="L3" s="13" t="s">
        <v>66</v>
      </c>
      <c r="M3" s="39"/>
      <c r="O3" s="40"/>
      <c r="P3" s="39"/>
      <c r="S3" s="63"/>
      <c r="T3" s="66"/>
    </row>
    <row r="4" spans="3:20" ht="17.25" customHeight="1">
      <c r="C4" s="125">
        <v>41994</v>
      </c>
      <c r="D4" s="125"/>
      <c r="E4" s="65"/>
      <c r="F4" s="67"/>
      <c r="G4" s="65"/>
      <c r="H4" s="68"/>
      <c r="I4" s="68"/>
      <c r="J4" s="65"/>
      <c r="K4" s="67"/>
      <c r="L4" s="65"/>
      <c r="M4" s="68"/>
      <c r="N4" s="68"/>
      <c r="O4" s="68"/>
      <c r="P4" s="68"/>
      <c r="Q4" s="88"/>
      <c r="R4" s="17" t="s">
        <v>0</v>
      </c>
      <c r="S4" s="63"/>
      <c r="T4" s="66"/>
    </row>
    <row r="5" spans="1:22" s="76" customFormat="1" ht="12.75" customHeight="1">
      <c r="A5" s="86" t="s">
        <v>1</v>
      </c>
      <c r="B5" s="24"/>
      <c r="C5" s="89" t="s">
        <v>2</v>
      </c>
      <c r="D5" s="90" t="s">
        <v>3</v>
      </c>
      <c r="E5" s="86" t="s">
        <v>4</v>
      </c>
      <c r="F5" s="86"/>
      <c r="G5" s="129" t="s">
        <v>5</v>
      </c>
      <c r="H5" s="129"/>
      <c r="I5" s="129"/>
      <c r="J5" s="23" t="s">
        <v>7</v>
      </c>
      <c r="K5" s="23" t="s">
        <v>7</v>
      </c>
      <c r="L5" s="24" t="s">
        <v>9</v>
      </c>
      <c r="M5" s="23" t="s">
        <v>6</v>
      </c>
      <c r="N5" s="23" t="s">
        <v>113</v>
      </c>
      <c r="O5" s="24" t="s">
        <v>72</v>
      </c>
      <c r="P5" s="24" t="s">
        <v>6</v>
      </c>
      <c r="Q5" s="24"/>
      <c r="R5" s="72" t="s">
        <v>10</v>
      </c>
      <c r="S5" s="130" t="s">
        <v>11</v>
      </c>
      <c r="T5" s="130"/>
      <c r="U5" s="130"/>
      <c r="V5" s="74" t="s">
        <v>12</v>
      </c>
    </row>
    <row r="6" spans="1:22" ht="12.75" customHeight="1">
      <c r="A6" s="75">
        <v>1</v>
      </c>
      <c r="B6" s="77"/>
      <c r="C6" s="103" t="s">
        <v>58</v>
      </c>
      <c r="D6" s="97" t="s">
        <v>56</v>
      </c>
      <c r="E6" s="98">
        <v>2005</v>
      </c>
      <c r="F6" s="99"/>
      <c r="G6" s="100">
        <v>1</v>
      </c>
      <c r="H6" s="71" t="s">
        <v>13</v>
      </c>
      <c r="I6" s="101">
        <v>9</v>
      </c>
      <c r="J6" s="24"/>
      <c r="K6" s="24"/>
      <c r="L6" s="24"/>
      <c r="M6" s="24"/>
      <c r="N6" s="24"/>
      <c r="O6" s="36"/>
      <c r="P6" s="77"/>
      <c r="Q6" s="77"/>
      <c r="R6" s="72">
        <f aca="true" t="shared" si="0" ref="R6:R31">SUM(J6:Q6)</f>
        <v>0</v>
      </c>
      <c r="S6" s="78">
        <f aca="true" t="shared" si="1" ref="S6:S31">INT((G6*60+I6+R6*10)/60)</f>
        <v>1</v>
      </c>
      <c r="T6" s="73" t="s">
        <v>13</v>
      </c>
      <c r="U6" s="79">
        <f aca="true" t="shared" si="2" ref="U6:U31">(G6*60+I6+R6*10)-S6*60</f>
        <v>9</v>
      </c>
      <c r="V6" s="81">
        <f aca="true" t="shared" si="3" ref="V6:V26">(G6*60+I6+R6*10)/($G$6*60+$I$6+$R$6*10)</f>
        <v>1</v>
      </c>
    </row>
    <row r="7" spans="1:22" ht="12.75" customHeight="1">
      <c r="A7" s="75">
        <v>2</v>
      </c>
      <c r="B7" s="77"/>
      <c r="C7" s="104" t="s">
        <v>55</v>
      </c>
      <c r="D7" s="97" t="s">
        <v>16</v>
      </c>
      <c r="E7" s="102">
        <v>2004</v>
      </c>
      <c r="F7" s="99"/>
      <c r="G7" s="100">
        <v>1</v>
      </c>
      <c r="H7" s="71" t="s">
        <v>13</v>
      </c>
      <c r="I7" s="101">
        <v>11</v>
      </c>
      <c r="J7" s="24"/>
      <c r="K7" s="24"/>
      <c r="L7" s="24"/>
      <c r="M7" s="24"/>
      <c r="N7" s="24"/>
      <c r="O7" s="36"/>
      <c r="P7" s="77"/>
      <c r="Q7" s="77"/>
      <c r="R7" s="72">
        <f t="shared" si="0"/>
        <v>0</v>
      </c>
      <c r="S7" s="78">
        <f t="shared" si="1"/>
        <v>1</v>
      </c>
      <c r="T7" s="73" t="s">
        <v>13</v>
      </c>
      <c r="U7" s="79">
        <f t="shared" si="2"/>
        <v>11</v>
      </c>
      <c r="V7" s="81">
        <f t="shared" si="3"/>
        <v>1.0289855072463767</v>
      </c>
    </row>
    <row r="8" spans="1:22" ht="12.75" customHeight="1">
      <c r="A8" s="75">
        <v>3</v>
      </c>
      <c r="B8" s="77"/>
      <c r="C8" s="104" t="s">
        <v>102</v>
      </c>
      <c r="D8" s="97" t="s">
        <v>16</v>
      </c>
      <c r="E8" s="102">
        <v>2005</v>
      </c>
      <c r="F8" s="99"/>
      <c r="G8" s="100">
        <v>1</v>
      </c>
      <c r="H8" s="71" t="s">
        <v>13</v>
      </c>
      <c r="I8" s="101">
        <v>16</v>
      </c>
      <c r="J8" s="24"/>
      <c r="K8" s="24"/>
      <c r="L8" s="24"/>
      <c r="M8" s="24"/>
      <c r="N8" s="24"/>
      <c r="O8" s="36"/>
      <c r="P8" s="77"/>
      <c r="Q8" s="77"/>
      <c r="R8" s="72">
        <f t="shared" si="0"/>
        <v>0</v>
      </c>
      <c r="S8" s="78">
        <f t="shared" si="1"/>
        <v>1</v>
      </c>
      <c r="T8" s="73" t="s">
        <v>13</v>
      </c>
      <c r="U8" s="79">
        <f t="shared" si="2"/>
        <v>16</v>
      </c>
      <c r="V8" s="81">
        <f t="shared" si="3"/>
        <v>1.1014492753623188</v>
      </c>
    </row>
    <row r="9" spans="1:22" ht="12.75" customHeight="1">
      <c r="A9" s="75">
        <v>4</v>
      </c>
      <c r="B9" s="77"/>
      <c r="C9" s="103" t="s">
        <v>53</v>
      </c>
      <c r="D9" s="97">
        <v>2</v>
      </c>
      <c r="E9" s="98">
        <v>2004</v>
      </c>
      <c r="F9" s="94"/>
      <c r="G9" s="82">
        <v>1</v>
      </c>
      <c r="H9" s="71" t="s">
        <v>13</v>
      </c>
      <c r="I9" s="83">
        <v>21</v>
      </c>
      <c r="J9" s="24"/>
      <c r="K9" s="24"/>
      <c r="L9" s="24"/>
      <c r="M9" s="24"/>
      <c r="N9" s="24"/>
      <c r="O9" s="36"/>
      <c r="P9" s="36"/>
      <c r="Q9" s="36"/>
      <c r="R9" s="72">
        <f t="shared" si="0"/>
        <v>0</v>
      </c>
      <c r="S9" s="78">
        <f t="shared" si="1"/>
        <v>1</v>
      </c>
      <c r="T9" s="73" t="s">
        <v>13</v>
      </c>
      <c r="U9" s="79">
        <f t="shared" si="2"/>
        <v>21</v>
      </c>
      <c r="V9" s="81">
        <f t="shared" si="3"/>
        <v>1.173913043478261</v>
      </c>
    </row>
    <row r="10" spans="1:22" ht="12.75" customHeight="1">
      <c r="A10" s="75">
        <v>5</v>
      </c>
      <c r="B10" s="77"/>
      <c r="C10" s="104" t="s">
        <v>105</v>
      </c>
      <c r="D10" s="97" t="s">
        <v>16</v>
      </c>
      <c r="E10" s="102">
        <v>2004</v>
      </c>
      <c r="F10" s="99"/>
      <c r="G10" s="100">
        <v>1</v>
      </c>
      <c r="H10" s="71" t="s">
        <v>13</v>
      </c>
      <c r="I10" s="101">
        <v>31</v>
      </c>
      <c r="J10" s="24"/>
      <c r="K10" s="24"/>
      <c r="L10" s="24"/>
      <c r="M10" s="24"/>
      <c r="N10" s="24"/>
      <c r="O10" s="36"/>
      <c r="P10" s="36"/>
      <c r="Q10" s="36"/>
      <c r="R10" s="72">
        <f t="shared" si="0"/>
        <v>0</v>
      </c>
      <c r="S10" s="78">
        <f t="shared" si="1"/>
        <v>1</v>
      </c>
      <c r="T10" s="73" t="s">
        <v>13</v>
      </c>
      <c r="U10" s="79">
        <f t="shared" si="2"/>
        <v>31</v>
      </c>
      <c r="V10" s="81">
        <f t="shared" si="3"/>
        <v>1.318840579710145</v>
      </c>
    </row>
    <row r="11" spans="1:22" ht="12.75" customHeight="1">
      <c r="A11" s="75">
        <v>5</v>
      </c>
      <c r="B11" s="77"/>
      <c r="C11" s="103" t="s">
        <v>141</v>
      </c>
      <c r="D11" s="97">
        <v>24</v>
      </c>
      <c r="E11" s="98">
        <v>2003</v>
      </c>
      <c r="F11" s="99"/>
      <c r="G11" s="100">
        <v>1</v>
      </c>
      <c r="H11" s="71" t="s">
        <v>13</v>
      </c>
      <c r="I11" s="101">
        <v>31</v>
      </c>
      <c r="J11" s="24"/>
      <c r="K11" s="24"/>
      <c r="L11" s="24"/>
      <c r="M11" s="24"/>
      <c r="N11" s="24"/>
      <c r="O11" s="36"/>
      <c r="P11" s="36"/>
      <c r="Q11" s="36"/>
      <c r="R11" s="72">
        <f t="shared" si="0"/>
        <v>0</v>
      </c>
      <c r="S11" s="78">
        <f t="shared" si="1"/>
        <v>1</v>
      </c>
      <c r="T11" s="73" t="s">
        <v>13</v>
      </c>
      <c r="U11" s="79">
        <f t="shared" si="2"/>
        <v>31</v>
      </c>
      <c r="V11" s="81">
        <f t="shared" si="3"/>
        <v>1.318840579710145</v>
      </c>
    </row>
    <row r="12" spans="1:22" ht="12.75" customHeight="1">
      <c r="A12" s="75">
        <v>7</v>
      </c>
      <c r="B12" s="77"/>
      <c r="C12" s="103" t="s">
        <v>57</v>
      </c>
      <c r="D12" s="97">
        <v>5</v>
      </c>
      <c r="E12" s="98">
        <v>2005</v>
      </c>
      <c r="F12" s="117"/>
      <c r="G12" s="82">
        <v>1</v>
      </c>
      <c r="H12" s="71" t="s">
        <v>13</v>
      </c>
      <c r="I12" s="83">
        <v>33</v>
      </c>
      <c r="J12" s="24"/>
      <c r="K12" s="24"/>
      <c r="L12" s="24"/>
      <c r="M12" s="24"/>
      <c r="N12" s="24"/>
      <c r="O12" s="36"/>
      <c r="P12" s="77"/>
      <c r="Q12" s="77"/>
      <c r="R12" s="72">
        <f t="shared" si="0"/>
        <v>0</v>
      </c>
      <c r="S12" s="78">
        <f t="shared" si="1"/>
        <v>1</v>
      </c>
      <c r="T12" s="73" t="s">
        <v>13</v>
      </c>
      <c r="U12" s="79">
        <f t="shared" si="2"/>
        <v>33</v>
      </c>
      <c r="V12" s="81">
        <f t="shared" si="3"/>
        <v>1.3478260869565217</v>
      </c>
    </row>
    <row r="13" spans="1:22" ht="12.75" customHeight="1">
      <c r="A13" s="75">
        <v>8</v>
      </c>
      <c r="B13" s="77"/>
      <c r="C13" s="103" t="s">
        <v>54</v>
      </c>
      <c r="D13" s="97">
        <v>2</v>
      </c>
      <c r="E13" s="98">
        <v>2004</v>
      </c>
      <c r="F13" s="94"/>
      <c r="G13" s="82">
        <v>1</v>
      </c>
      <c r="H13" s="71" t="s">
        <v>13</v>
      </c>
      <c r="I13" s="83">
        <v>36</v>
      </c>
      <c r="J13" s="24"/>
      <c r="K13" s="24"/>
      <c r="L13" s="24"/>
      <c r="M13" s="24"/>
      <c r="N13" s="24"/>
      <c r="O13" s="36"/>
      <c r="P13" s="36"/>
      <c r="Q13" s="36"/>
      <c r="R13" s="72">
        <f t="shared" si="0"/>
        <v>0</v>
      </c>
      <c r="S13" s="78">
        <f t="shared" si="1"/>
        <v>1</v>
      </c>
      <c r="T13" s="73" t="s">
        <v>13</v>
      </c>
      <c r="U13" s="79">
        <f t="shared" si="2"/>
        <v>36</v>
      </c>
      <c r="V13" s="81">
        <f t="shared" si="3"/>
        <v>1.391304347826087</v>
      </c>
    </row>
    <row r="14" spans="1:22" ht="12.75" customHeight="1">
      <c r="A14" s="75">
        <v>9</v>
      </c>
      <c r="B14" s="77"/>
      <c r="C14" s="103" t="s">
        <v>140</v>
      </c>
      <c r="D14" s="97">
        <v>24</v>
      </c>
      <c r="E14" s="98">
        <v>2003</v>
      </c>
      <c r="F14" s="99"/>
      <c r="G14" s="100">
        <v>1</v>
      </c>
      <c r="H14" s="71" t="s">
        <v>13</v>
      </c>
      <c r="I14" s="101">
        <v>38</v>
      </c>
      <c r="J14" s="24"/>
      <c r="K14" s="24"/>
      <c r="L14" s="24"/>
      <c r="M14" s="24"/>
      <c r="N14" s="24"/>
      <c r="O14" s="36"/>
      <c r="P14" s="36"/>
      <c r="Q14" s="36"/>
      <c r="R14" s="72">
        <f t="shared" si="0"/>
        <v>0</v>
      </c>
      <c r="S14" s="78">
        <f t="shared" si="1"/>
        <v>1</v>
      </c>
      <c r="T14" s="73" t="s">
        <v>13</v>
      </c>
      <c r="U14" s="79">
        <f t="shared" si="2"/>
        <v>38</v>
      </c>
      <c r="V14" s="81">
        <f t="shared" si="3"/>
        <v>1.4202898550724639</v>
      </c>
    </row>
    <row r="15" spans="1:22" ht="12.75" customHeight="1">
      <c r="A15" s="75">
        <v>9</v>
      </c>
      <c r="B15" s="77"/>
      <c r="C15" s="103" t="s">
        <v>144</v>
      </c>
      <c r="D15" s="97">
        <v>30</v>
      </c>
      <c r="E15" s="98">
        <v>2003</v>
      </c>
      <c r="F15" s="99"/>
      <c r="G15" s="100">
        <v>1</v>
      </c>
      <c r="H15" s="71" t="s">
        <v>13</v>
      </c>
      <c r="I15" s="101">
        <v>38</v>
      </c>
      <c r="J15" s="24"/>
      <c r="K15" s="24"/>
      <c r="L15" s="24"/>
      <c r="M15" s="24"/>
      <c r="N15" s="24"/>
      <c r="O15" s="36"/>
      <c r="P15" s="77"/>
      <c r="Q15" s="77"/>
      <c r="R15" s="72">
        <f t="shared" si="0"/>
        <v>0</v>
      </c>
      <c r="S15" s="78">
        <f t="shared" si="1"/>
        <v>1</v>
      </c>
      <c r="T15" s="73" t="s">
        <v>13</v>
      </c>
      <c r="U15" s="79">
        <f t="shared" si="2"/>
        <v>38</v>
      </c>
      <c r="V15" s="81">
        <f t="shared" si="3"/>
        <v>1.4202898550724639</v>
      </c>
    </row>
    <row r="16" spans="1:22" ht="12.75" customHeight="1">
      <c r="A16" s="75">
        <v>11</v>
      </c>
      <c r="B16" s="77"/>
      <c r="C16" s="103" t="s">
        <v>154</v>
      </c>
      <c r="D16" s="97" t="s">
        <v>59</v>
      </c>
      <c r="E16" s="98">
        <v>2004</v>
      </c>
      <c r="F16" s="99"/>
      <c r="G16" s="100">
        <v>1</v>
      </c>
      <c r="H16" s="71" t="s">
        <v>13</v>
      </c>
      <c r="I16" s="101">
        <v>48</v>
      </c>
      <c r="J16" s="24"/>
      <c r="K16" s="24"/>
      <c r="L16" s="24"/>
      <c r="M16" s="24"/>
      <c r="N16" s="24"/>
      <c r="O16" s="36"/>
      <c r="P16" s="36"/>
      <c r="Q16" s="36"/>
      <c r="R16" s="72">
        <f t="shared" si="0"/>
        <v>0</v>
      </c>
      <c r="S16" s="78">
        <f t="shared" si="1"/>
        <v>1</v>
      </c>
      <c r="T16" s="73" t="s">
        <v>13</v>
      </c>
      <c r="U16" s="79">
        <f t="shared" si="2"/>
        <v>48</v>
      </c>
      <c r="V16" s="81">
        <f t="shared" si="3"/>
        <v>1.565217391304348</v>
      </c>
    </row>
    <row r="17" spans="1:22" ht="12.75" customHeight="1">
      <c r="A17" s="75">
        <v>12</v>
      </c>
      <c r="B17" s="77"/>
      <c r="C17" s="103" t="s">
        <v>95</v>
      </c>
      <c r="D17" s="97">
        <v>5</v>
      </c>
      <c r="E17" s="98">
        <v>2006</v>
      </c>
      <c r="F17" s="94"/>
      <c r="G17" s="82">
        <v>1</v>
      </c>
      <c r="H17" s="71" t="s">
        <v>13</v>
      </c>
      <c r="I17" s="83">
        <v>51</v>
      </c>
      <c r="J17" s="24"/>
      <c r="K17" s="24"/>
      <c r="L17" s="24"/>
      <c r="M17" s="24"/>
      <c r="N17" s="24"/>
      <c r="O17" s="36"/>
      <c r="P17" s="77"/>
      <c r="Q17" s="77"/>
      <c r="R17" s="72">
        <f t="shared" si="0"/>
        <v>0</v>
      </c>
      <c r="S17" s="78">
        <f t="shared" si="1"/>
        <v>1</v>
      </c>
      <c r="T17" s="73" t="s">
        <v>13</v>
      </c>
      <c r="U17" s="79">
        <f t="shared" si="2"/>
        <v>51</v>
      </c>
      <c r="V17" s="81">
        <f t="shared" si="3"/>
        <v>1.608695652173913</v>
      </c>
    </row>
    <row r="18" spans="1:22" ht="12.75" customHeight="1">
      <c r="A18" s="75">
        <v>13</v>
      </c>
      <c r="B18" s="77"/>
      <c r="C18" s="103" t="s">
        <v>79</v>
      </c>
      <c r="D18" s="97">
        <v>2</v>
      </c>
      <c r="E18" s="98">
        <v>2004</v>
      </c>
      <c r="F18" s="94"/>
      <c r="G18" s="82">
        <v>1</v>
      </c>
      <c r="H18" s="71" t="s">
        <v>13</v>
      </c>
      <c r="I18" s="83">
        <v>54</v>
      </c>
      <c r="J18" s="24"/>
      <c r="K18" s="24"/>
      <c r="L18" s="24"/>
      <c r="M18" s="24"/>
      <c r="N18" s="24"/>
      <c r="O18" s="36"/>
      <c r="P18" s="36"/>
      <c r="Q18" s="36"/>
      <c r="R18" s="72">
        <f t="shared" si="0"/>
        <v>0</v>
      </c>
      <c r="S18" s="78">
        <f t="shared" si="1"/>
        <v>1</v>
      </c>
      <c r="T18" s="73" t="s">
        <v>13</v>
      </c>
      <c r="U18" s="79">
        <f t="shared" si="2"/>
        <v>54</v>
      </c>
      <c r="V18" s="81">
        <f t="shared" si="3"/>
        <v>1.6521739130434783</v>
      </c>
    </row>
    <row r="19" spans="1:22" ht="12.75" customHeight="1">
      <c r="A19" s="75">
        <v>14</v>
      </c>
      <c r="B19" s="77"/>
      <c r="C19" s="103" t="s">
        <v>77</v>
      </c>
      <c r="D19" s="97">
        <v>2</v>
      </c>
      <c r="E19" s="98">
        <v>2004</v>
      </c>
      <c r="F19" s="94"/>
      <c r="G19" s="82">
        <v>2</v>
      </c>
      <c r="H19" s="71" t="s">
        <v>13</v>
      </c>
      <c r="I19" s="83">
        <v>0</v>
      </c>
      <c r="J19" s="24"/>
      <c r="K19" s="24"/>
      <c r="L19" s="24"/>
      <c r="M19" s="24"/>
      <c r="N19" s="24"/>
      <c r="O19" s="36"/>
      <c r="P19" s="77"/>
      <c r="Q19" s="77"/>
      <c r="R19" s="72">
        <f t="shared" si="0"/>
        <v>0</v>
      </c>
      <c r="S19" s="78">
        <f t="shared" si="1"/>
        <v>2</v>
      </c>
      <c r="T19" s="73" t="s">
        <v>13</v>
      </c>
      <c r="U19" s="79">
        <f t="shared" si="2"/>
        <v>0</v>
      </c>
      <c r="V19" s="81">
        <f t="shared" si="3"/>
        <v>1.7391304347826086</v>
      </c>
    </row>
    <row r="20" spans="1:22" ht="12.75" customHeight="1">
      <c r="A20" s="75">
        <v>14</v>
      </c>
      <c r="B20" s="77"/>
      <c r="C20" s="103" t="s">
        <v>78</v>
      </c>
      <c r="D20" s="97">
        <v>2</v>
      </c>
      <c r="E20" s="98">
        <v>2004</v>
      </c>
      <c r="F20" s="94"/>
      <c r="G20" s="82">
        <v>2</v>
      </c>
      <c r="H20" s="112" t="s">
        <v>13</v>
      </c>
      <c r="I20" s="83">
        <v>0</v>
      </c>
      <c r="J20" s="24"/>
      <c r="K20" s="24"/>
      <c r="L20" s="24"/>
      <c r="M20" s="24"/>
      <c r="N20" s="24"/>
      <c r="O20" s="36"/>
      <c r="P20" s="36"/>
      <c r="Q20" s="36"/>
      <c r="R20" s="72">
        <f t="shared" si="0"/>
        <v>0</v>
      </c>
      <c r="S20" s="78">
        <f t="shared" si="1"/>
        <v>2</v>
      </c>
      <c r="T20" s="73" t="s">
        <v>13</v>
      </c>
      <c r="U20" s="79">
        <f t="shared" si="2"/>
        <v>0</v>
      </c>
      <c r="V20" s="81">
        <f t="shared" si="3"/>
        <v>1.7391304347826086</v>
      </c>
    </row>
    <row r="21" spans="1:22" ht="12.75" customHeight="1">
      <c r="A21" s="75">
        <v>16</v>
      </c>
      <c r="B21" s="77"/>
      <c r="C21" s="103" t="s">
        <v>75</v>
      </c>
      <c r="D21" s="97">
        <v>2</v>
      </c>
      <c r="E21" s="98">
        <v>2003</v>
      </c>
      <c r="F21" s="94"/>
      <c r="G21" s="82">
        <v>2</v>
      </c>
      <c r="H21" s="71" t="s">
        <v>13</v>
      </c>
      <c r="I21" s="83">
        <v>14</v>
      </c>
      <c r="J21" s="24"/>
      <c r="K21" s="24"/>
      <c r="L21" s="24"/>
      <c r="M21" s="24"/>
      <c r="N21" s="24"/>
      <c r="O21" s="36"/>
      <c r="P21" s="36"/>
      <c r="Q21" s="36"/>
      <c r="R21" s="72">
        <f t="shared" si="0"/>
        <v>0</v>
      </c>
      <c r="S21" s="78">
        <f t="shared" si="1"/>
        <v>2</v>
      </c>
      <c r="T21" s="73" t="s">
        <v>13</v>
      </c>
      <c r="U21" s="79">
        <f t="shared" si="2"/>
        <v>14</v>
      </c>
      <c r="V21" s="81">
        <f t="shared" si="3"/>
        <v>1.9420289855072463</v>
      </c>
    </row>
    <row r="22" spans="1:22" ht="12.75" customHeight="1">
      <c r="A22" s="75">
        <v>17</v>
      </c>
      <c r="B22" s="77"/>
      <c r="C22" s="104" t="s">
        <v>112</v>
      </c>
      <c r="D22" s="97" t="s">
        <v>16</v>
      </c>
      <c r="E22" s="102">
        <v>2004</v>
      </c>
      <c r="F22" s="99"/>
      <c r="G22" s="100">
        <v>2</v>
      </c>
      <c r="H22" s="71" t="s">
        <v>13</v>
      </c>
      <c r="I22" s="101">
        <v>15</v>
      </c>
      <c r="J22" s="24"/>
      <c r="K22" s="24"/>
      <c r="L22" s="24"/>
      <c r="M22" s="24"/>
      <c r="N22" s="24"/>
      <c r="O22" s="36"/>
      <c r="P22" s="77"/>
      <c r="Q22" s="77"/>
      <c r="R22" s="72">
        <f t="shared" si="0"/>
        <v>0</v>
      </c>
      <c r="S22" s="78">
        <f t="shared" si="1"/>
        <v>2</v>
      </c>
      <c r="T22" s="73" t="s">
        <v>13</v>
      </c>
      <c r="U22" s="79">
        <f t="shared" si="2"/>
        <v>15</v>
      </c>
      <c r="V22" s="81">
        <f t="shared" si="3"/>
        <v>1.9565217391304348</v>
      </c>
    </row>
    <row r="23" spans="1:22" ht="12.75" customHeight="1">
      <c r="A23" s="75">
        <v>18</v>
      </c>
      <c r="B23" s="77"/>
      <c r="C23" s="103" t="s">
        <v>52</v>
      </c>
      <c r="D23" s="97">
        <v>2</v>
      </c>
      <c r="E23" s="98">
        <v>2004</v>
      </c>
      <c r="F23" s="117"/>
      <c r="G23" s="82">
        <v>2</v>
      </c>
      <c r="H23" s="71" t="s">
        <v>13</v>
      </c>
      <c r="I23" s="83">
        <v>17</v>
      </c>
      <c r="J23" s="24"/>
      <c r="K23" s="24"/>
      <c r="L23" s="24"/>
      <c r="M23" s="24"/>
      <c r="N23" s="24"/>
      <c r="O23" s="36"/>
      <c r="P23" s="77"/>
      <c r="Q23" s="77"/>
      <c r="R23" s="72">
        <f t="shared" si="0"/>
        <v>0</v>
      </c>
      <c r="S23" s="78">
        <f t="shared" si="1"/>
        <v>2</v>
      </c>
      <c r="T23" s="73" t="s">
        <v>13</v>
      </c>
      <c r="U23" s="79">
        <f t="shared" si="2"/>
        <v>17</v>
      </c>
      <c r="V23" s="81">
        <f t="shared" si="3"/>
        <v>1.9855072463768115</v>
      </c>
    </row>
    <row r="24" spans="1:22" ht="12.75" customHeight="1">
      <c r="A24" s="75">
        <v>18</v>
      </c>
      <c r="B24" s="77"/>
      <c r="C24" s="104" t="s">
        <v>103</v>
      </c>
      <c r="D24" s="97" t="s">
        <v>16</v>
      </c>
      <c r="E24" s="102">
        <v>2005</v>
      </c>
      <c r="F24" s="99"/>
      <c r="G24" s="100">
        <v>2</v>
      </c>
      <c r="H24" s="71" t="s">
        <v>13</v>
      </c>
      <c r="I24" s="101">
        <v>17</v>
      </c>
      <c r="J24" s="24"/>
      <c r="K24" s="24"/>
      <c r="L24" s="24"/>
      <c r="M24" s="24"/>
      <c r="N24" s="24"/>
      <c r="O24" s="36"/>
      <c r="P24" s="77"/>
      <c r="Q24" s="77"/>
      <c r="R24" s="72">
        <f t="shared" si="0"/>
        <v>0</v>
      </c>
      <c r="S24" s="78">
        <f t="shared" si="1"/>
        <v>2</v>
      </c>
      <c r="T24" s="73" t="s">
        <v>13</v>
      </c>
      <c r="U24" s="79">
        <f t="shared" si="2"/>
        <v>17</v>
      </c>
      <c r="V24" s="81">
        <f t="shared" si="3"/>
        <v>1.9855072463768115</v>
      </c>
    </row>
    <row r="25" spans="1:22" ht="12.75" customHeight="1">
      <c r="A25" s="75">
        <v>20</v>
      </c>
      <c r="B25" s="77"/>
      <c r="C25" s="103" t="s">
        <v>76</v>
      </c>
      <c r="D25" s="97">
        <v>2</v>
      </c>
      <c r="E25" s="98">
        <v>2004</v>
      </c>
      <c r="F25" s="94"/>
      <c r="G25" s="82">
        <v>2</v>
      </c>
      <c r="H25" s="71" t="s">
        <v>13</v>
      </c>
      <c r="I25" s="83">
        <v>18</v>
      </c>
      <c r="J25" s="24"/>
      <c r="K25" s="24"/>
      <c r="L25" s="24"/>
      <c r="M25" s="24"/>
      <c r="N25" s="24"/>
      <c r="O25" s="36"/>
      <c r="P25" s="36"/>
      <c r="Q25" s="36"/>
      <c r="R25" s="72">
        <f t="shared" si="0"/>
        <v>0</v>
      </c>
      <c r="S25" s="78">
        <f t="shared" si="1"/>
        <v>2</v>
      </c>
      <c r="T25" s="73" t="s">
        <v>13</v>
      </c>
      <c r="U25" s="79">
        <f t="shared" si="2"/>
        <v>18</v>
      </c>
      <c r="V25" s="81">
        <f t="shared" si="3"/>
        <v>2</v>
      </c>
    </row>
    <row r="26" spans="1:22" ht="12.75" customHeight="1">
      <c r="A26" s="75">
        <v>21</v>
      </c>
      <c r="B26" s="77"/>
      <c r="C26" s="104" t="s">
        <v>137</v>
      </c>
      <c r="D26" s="97">
        <v>11</v>
      </c>
      <c r="E26" s="102">
        <v>2006</v>
      </c>
      <c r="F26" s="94"/>
      <c r="G26" s="82">
        <v>2</v>
      </c>
      <c r="H26" s="71" t="s">
        <v>13</v>
      </c>
      <c r="I26" s="83">
        <v>20</v>
      </c>
      <c r="J26" s="24"/>
      <c r="K26" s="24"/>
      <c r="L26" s="24"/>
      <c r="M26" s="24"/>
      <c r="N26" s="24"/>
      <c r="O26" s="36"/>
      <c r="P26" s="77"/>
      <c r="Q26" s="77"/>
      <c r="R26" s="72">
        <f t="shared" si="0"/>
        <v>0</v>
      </c>
      <c r="S26" s="78">
        <f t="shared" si="1"/>
        <v>2</v>
      </c>
      <c r="T26" s="73" t="s">
        <v>13</v>
      </c>
      <c r="U26" s="79">
        <f t="shared" si="2"/>
        <v>20</v>
      </c>
      <c r="V26" s="81">
        <f t="shared" si="3"/>
        <v>2.028985507246377</v>
      </c>
    </row>
    <row r="27" spans="1:22" ht="12.75" customHeight="1">
      <c r="A27" s="75">
        <v>22</v>
      </c>
      <c r="B27" s="77"/>
      <c r="C27" s="104" t="s">
        <v>147</v>
      </c>
      <c r="D27" s="97">
        <v>24</v>
      </c>
      <c r="E27" s="102">
        <v>2003</v>
      </c>
      <c r="F27" s="94"/>
      <c r="G27" s="82">
        <v>2</v>
      </c>
      <c r="H27" s="71" t="s">
        <v>13</v>
      </c>
      <c r="I27" s="83">
        <v>32</v>
      </c>
      <c r="J27" s="24"/>
      <c r="K27" s="24"/>
      <c r="L27" s="24"/>
      <c r="M27" s="24"/>
      <c r="N27" s="24"/>
      <c r="O27" s="36"/>
      <c r="P27" s="36"/>
      <c r="Q27" s="36"/>
      <c r="R27" s="72">
        <f t="shared" si="0"/>
        <v>0</v>
      </c>
      <c r="S27" s="78">
        <f t="shared" si="1"/>
        <v>2</v>
      </c>
      <c r="T27" s="73" t="s">
        <v>13</v>
      </c>
      <c r="U27" s="79">
        <f t="shared" si="2"/>
        <v>32</v>
      </c>
      <c r="V27" s="81">
        <f>(G27*60+I27+R27*10)/($G$6*60+$I$6+$R$6*10)</f>
        <v>2.2028985507246377</v>
      </c>
    </row>
    <row r="28" spans="1:22" ht="12.75" customHeight="1">
      <c r="A28" s="75">
        <v>23</v>
      </c>
      <c r="B28" s="77"/>
      <c r="C28" s="104" t="s">
        <v>136</v>
      </c>
      <c r="D28" s="97">
        <v>11</v>
      </c>
      <c r="E28" s="102">
        <v>2006</v>
      </c>
      <c r="F28" s="94"/>
      <c r="G28" s="82">
        <v>2</v>
      </c>
      <c r="H28" s="71" t="s">
        <v>13</v>
      </c>
      <c r="I28" s="83">
        <v>34</v>
      </c>
      <c r="J28" s="24"/>
      <c r="K28" s="24"/>
      <c r="L28" s="24"/>
      <c r="M28" s="24"/>
      <c r="N28" s="24"/>
      <c r="O28" s="36"/>
      <c r="P28" s="77"/>
      <c r="Q28" s="77"/>
      <c r="R28" s="72">
        <f t="shared" si="0"/>
        <v>0</v>
      </c>
      <c r="S28" s="78">
        <f t="shared" si="1"/>
        <v>2</v>
      </c>
      <c r="T28" s="73" t="s">
        <v>13</v>
      </c>
      <c r="U28" s="79">
        <f t="shared" si="2"/>
        <v>34</v>
      </c>
      <c r="V28" s="81">
        <f>(G28*60+I28+R28*10)/($G$6*60+$I$6+$R$6*10)</f>
        <v>2.2318840579710146</v>
      </c>
    </row>
    <row r="29" spans="1:22" ht="12.75" customHeight="1">
      <c r="A29" s="75">
        <v>24</v>
      </c>
      <c r="B29" s="77"/>
      <c r="C29" s="103" t="s">
        <v>96</v>
      </c>
      <c r="D29" s="97">
        <v>5</v>
      </c>
      <c r="E29" s="98">
        <v>2004</v>
      </c>
      <c r="F29" s="117"/>
      <c r="G29" s="82">
        <v>2</v>
      </c>
      <c r="H29" s="71" t="s">
        <v>13</v>
      </c>
      <c r="I29" s="83">
        <v>44</v>
      </c>
      <c r="J29" s="24"/>
      <c r="K29" s="24"/>
      <c r="L29" s="24"/>
      <c r="M29" s="24"/>
      <c r="N29" s="24"/>
      <c r="O29" s="36"/>
      <c r="P29" s="36"/>
      <c r="Q29" s="36"/>
      <c r="R29" s="72">
        <f t="shared" si="0"/>
        <v>0</v>
      </c>
      <c r="S29" s="78">
        <f t="shared" si="1"/>
        <v>2</v>
      </c>
      <c r="T29" s="73" t="s">
        <v>13</v>
      </c>
      <c r="U29" s="79">
        <f t="shared" si="2"/>
        <v>44</v>
      </c>
      <c r="V29" s="81">
        <f>(G29*60+I29+R29*10)/($G$6*60+$I$6+$R$6*10)</f>
        <v>2.3768115942028984</v>
      </c>
    </row>
    <row r="30" spans="1:22" ht="12.75" customHeight="1">
      <c r="A30" s="75">
        <v>25</v>
      </c>
      <c r="B30" s="77"/>
      <c r="C30" s="103" t="s">
        <v>74</v>
      </c>
      <c r="D30" s="97">
        <v>2</v>
      </c>
      <c r="E30" s="98">
        <v>2004</v>
      </c>
      <c r="F30" s="117"/>
      <c r="G30" s="82">
        <v>2</v>
      </c>
      <c r="H30" s="71" t="s">
        <v>13</v>
      </c>
      <c r="I30" s="83">
        <v>58</v>
      </c>
      <c r="J30" s="24"/>
      <c r="K30" s="24"/>
      <c r="L30" s="24"/>
      <c r="M30" s="24"/>
      <c r="N30" s="24"/>
      <c r="O30" s="36"/>
      <c r="P30" s="36"/>
      <c r="Q30" s="36"/>
      <c r="R30" s="72">
        <f t="shared" si="0"/>
        <v>0</v>
      </c>
      <c r="S30" s="78">
        <f t="shared" si="1"/>
        <v>2</v>
      </c>
      <c r="T30" s="73" t="s">
        <v>13</v>
      </c>
      <c r="U30" s="79">
        <f t="shared" si="2"/>
        <v>58</v>
      </c>
      <c r="V30" s="81">
        <f>(G30*60+I30+R30*10)/($G$6*60+$I$6+$R$6*10)</f>
        <v>2.579710144927536</v>
      </c>
    </row>
    <row r="31" spans="1:22" ht="12.75" customHeight="1">
      <c r="A31" s="75">
        <v>26</v>
      </c>
      <c r="B31" s="77"/>
      <c r="C31" s="104" t="s">
        <v>138</v>
      </c>
      <c r="D31" s="97">
        <v>24</v>
      </c>
      <c r="E31" s="102">
        <v>2004</v>
      </c>
      <c r="F31" s="117"/>
      <c r="G31" s="82">
        <v>3</v>
      </c>
      <c r="H31" s="71" t="s">
        <v>13</v>
      </c>
      <c r="I31" s="83">
        <v>13</v>
      </c>
      <c r="J31" s="24"/>
      <c r="K31" s="24"/>
      <c r="L31" s="24"/>
      <c r="M31" s="24"/>
      <c r="N31" s="24"/>
      <c r="O31" s="36"/>
      <c r="P31" s="77"/>
      <c r="Q31" s="77"/>
      <c r="R31" s="72">
        <f t="shared" si="0"/>
        <v>0</v>
      </c>
      <c r="S31" s="78">
        <f t="shared" si="1"/>
        <v>3</v>
      </c>
      <c r="T31" s="73" t="s">
        <v>13</v>
      </c>
      <c r="U31" s="79">
        <f t="shared" si="2"/>
        <v>13</v>
      </c>
      <c r="V31" s="81">
        <f>(G31*60+I31+R31*10)/($G$6*60+$I$6+$R$6*10)</f>
        <v>2.7971014492753623</v>
      </c>
    </row>
  </sheetData>
  <sheetProtection selectLockedCells="1" selectUnlockedCells="1"/>
  <mergeCells count="4">
    <mergeCell ref="A1:U2"/>
    <mergeCell ref="C4:D4"/>
    <mergeCell ref="G5:I5"/>
    <mergeCell ref="S5:U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4">
      <selection activeCell="C13" sqref="C7:C13"/>
    </sheetView>
  </sheetViews>
  <sheetFormatPr defaultColWidth="9.00390625" defaultRowHeight="12.75" customHeight="1"/>
  <cols>
    <col min="1" max="1" width="5.25390625" style="1" customWidth="1"/>
    <col min="2" max="2" width="0.6171875" style="1" customWidth="1"/>
    <col min="3" max="3" width="21.625" style="1" customWidth="1"/>
    <col min="4" max="4" width="5.125" style="1" customWidth="1"/>
    <col min="5" max="5" width="9.00390625" style="1" customWidth="1"/>
    <col min="6" max="6" width="0.6171875" style="1" customWidth="1"/>
    <col min="7" max="7" width="2.25390625" style="1" customWidth="1"/>
    <col min="8" max="8" width="0.875" style="1" customWidth="1"/>
    <col min="9" max="9" width="3.00390625" style="1" customWidth="1"/>
    <col min="10" max="16" width="5.875" style="1" customWidth="1"/>
    <col min="17" max="17" width="1.37890625" style="1" customWidth="1"/>
    <col min="18" max="18" width="6.125" style="1" customWidth="1"/>
    <col min="19" max="19" width="3.00390625" style="5" customWidth="1"/>
    <col min="20" max="20" width="1.875" style="6" customWidth="1"/>
    <col min="21" max="21" width="3.75390625" style="1" customWidth="1"/>
    <col min="22" max="22" width="8.75390625" style="1" customWidth="1"/>
    <col min="23" max="16384" width="9.125" style="1" customWidth="1"/>
  </cols>
  <sheetData>
    <row r="1" spans="1:21" ht="14.25" customHeight="1">
      <c r="A1" s="126" t="s">
        <v>73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ht="21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3:20" ht="18" customHeight="1">
      <c r="C3" s="8"/>
      <c r="D3" s="9"/>
      <c r="F3" s="10"/>
      <c r="G3" s="9"/>
      <c r="H3" s="11"/>
      <c r="I3" s="11"/>
      <c r="K3" s="10"/>
      <c r="L3" s="13" t="s">
        <v>67</v>
      </c>
      <c r="M3" s="39"/>
      <c r="O3" s="40"/>
      <c r="P3" s="39"/>
      <c r="S3" s="1"/>
      <c r="T3" s="5"/>
    </row>
    <row r="4" spans="3:20" ht="17.25" customHeight="1">
      <c r="C4" s="125">
        <v>41994</v>
      </c>
      <c r="D4" s="125"/>
      <c r="E4" s="3"/>
      <c r="F4" s="15"/>
      <c r="G4" s="3"/>
      <c r="H4" s="16"/>
      <c r="I4" s="16"/>
      <c r="J4" s="3"/>
      <c r="K4" s="15"/>
      <c r="L4" s="3"/>
      <c r="M4" s="16"/>
      <c r="N4" s="16"/>
      <c r="O4" s="16"/>
      <c r="P4" s="16"/>
      <c r="Q4" s="41"/>
      <c r="R4" s="17" t="s">
        <v>0</v>
      </c>
      <c r="S4" s="1"/>
      <c r="T4" s="5"/>
    </row>
    <row r="5" spans="1:22" s="18" customFormat="1" ht="12.75" customHeight="1">
      <c r="A5" s="19" t="s">
        <v>1</v>
      </c>
      <c r="B5" s="20"/>
      <c r="C5" s="21" t="s">
        <v>2</v>
      </c>
      <c r="D5" s="19" t="s">
        <v>3</v>
      </c>
      <c r="E5" s="19" t="s">
        <v>4</v>
      </c>
      <c r="F5" s="19"/>
      <c r="G5" s="127" t="s">
        <v>5</v>
      </c>
      <c r="H5" s="127"/>
      <c r="I5" s="127"/>
      <c r="J5" s="23" t="s">
        <v>7</v>
      </c>
      <c r="K5" s="23" t="s">
        <v>7</v>
      </c>
      <c r="L5" s="24" t="s">
        <v>9</v>
      </c>
      <c r="M5" s="23" t="s">
        <v>6</v>
      </c>
      <c r="N5" s="23" t="s">
        <v>113</v>
      </c>
      <c r="O5" s="24" t="s">
        <v>72</v>
      </c>
      <c r="P5" s="24" t="s">
        <v>6</v>
      </c>
      <c r="Q5" s="24"/>
      <c r="R5" s="25" t="s">
        <v>10</v>
      </c>
      <c r="S5" s="128" t="s">
        <v>11</v>
      </c>
      <c r="T5" s="128"/>
      <c r="U5" s="128"/>
      <c r="V5" s="27" t="s">
        <v>12</v>
      </c>
    </row>
    <row r="6" spans="1:22" ht="12.75" customHeight="1">
      <c r="A6" s="28">
        <v>1</v>
      </c>
      <c r="B6" s="29"/>
      <c r="C6" s="103" t="s">
        <v>51</v>
      </c>
      <c r="D6" s="97">
        <v>27</v>
      </c>
      <c r="E6" s="98">
        <v>2002</v>
      </c>
      <c r="F6" s="94"/>
      <c r="G6" s="82">
        <v>0</v>
      </c>
      <c r="H6" s="71" t="s">
        <v>13</v>
      </c>
      <c r="I6" s="83">
        <v>46</v>
      </c>
      <c r="J6" s="24"/>
      <c r="K6" s="24"/>
      <c r="L6" s="24"/>
      <c r="M6" s="24"/>
      <c r="N6" s="24"/>
      <c r="O6" s="36"/>
      <c r="P6" s="36"/>
      <c r="Q6" s="36"/>
      <c r="R6" s="25">
        <f aca="true" t="shared" si="0" ref="R6:R32">SUM(J6:Q6)</f>
        <v>0</v>
      </c>
      <c r="S6" s="33">
        <f aca="true" t="shared" si="1" ref="S6:S32">INT((G6*60+I6+R6*10)/60)</f>
        <v>0</v>
      </c>
      <c r="T6" s="26" t="s">
        <v>13</v>
      </c>
      <c r="U6" s="34">
        <f aca="true" t="shared" si="2" ref="U6:U32">(G6*60+I6+R6*10)-S6*60</f>
        <v>46</v>
      </c>
      <c r="V6" s="37">
        <f aca="true" t="shared" si="3" ref="V6:V32">(G6*60+I6+R6*10)/($G$6*60+$I$6+$R$6*10)</f>
        <v>1</v>
      </c>
    </row>
    <row r="7" spans="1:22" ht="12.75" customHeight="1">
      <c r="A7" s="28">
        <v>2</v>
      </c>
      <c r="B7" s="29"/>
      <c r="C7" s="103" t="s">
        <v>49</v>
      </c>
      <c r="D7" s="97">
        <v>5</v>
      </c>
      <c r="E7" s="98">
        <v>2002</v>
      </c>
      <c r="F7" s="94"/>
      <c r="G7" s="82">
        <v>0</v>
      </c>
      <c r="H7" s="71" t="s">
        <v>13</v>
      </c>
      <c r="I7" s="83">
        <v>55</v>
      </c>
      <c r="J7" s="24"/>
      <c r="K7" s="24"/>
      <c r="L7" s="24"/>
      <c r="M7" s="119"/>
      <c r="N7" s="24"/>
      <c r="O7" s="36"/>
      <c r="P7" s="36"/>
      <c r="Q7" s="36"/>
      <c r="R7" s="25">
        <f t="shared" si="0"/>
        <v>0</v>
      </c>
      <c r="S7" s="33">
        <f t="shared" si="1"/>
        <v>0</v>
      </c>
      <c r="T7" s="26" t="s">
        <v>13</v>
      </c>
      <c r="U7" s="34">
        <f t="shared" si="2"/>
        <v>55</v>
      </c>
      <c r="V7" s="37">
        <f t="shared" si="3"/>
        <v>1.1956521739130435</v>
      </c>
    </row>
    <row r="8" spans="1:22" ht="12.75" customHeight="1">
      <c r="A8" s="28">
        <v>3</v>
      </c>
      <c r="B8" s="29"/>
      <c r="C8" s="103" t="s">
        <v>39</v>
      </c>
      <c r="D8" s="97">
        <v>9</v>
      </c>
      <c r="E8" s="98">
        <v>2001</v>
      </c>
      <c r="F8" s="94"/>
      <c r="G8" s="82">
        <v>0</v>
      </c>
      <c r="H8" s="71" t="s">
        <v>13</v>
      </c>
      <c r="I8" s="83">
        <v>57</v>
      </c>
      <c r="J8" s="24"/>
      <c r="K8" s="24"/>
      <c r="L8" s="24"/>
      <c r="M8" s="24"/>
      <c r="N8" s="24"/>
      <c r="O8" s="36"/>
      <c r="P8" s="36"/>
      <c r="Q8" s="36"/>
      <c r="R8" s="25">
        <f t="shared" si="0"/>
        <v>0</v>
      </c>
      <c r="S8" s="33">
        <f t="shared" si="1"/>
        <v>0</v>
      </c>
      <c r="T8" s="26" t="s">
        <v>13</v>
      </c>
      <c r="U8" s="34">
        <f t="shared" si="2"/>
        <v>57</v>
      </c>
      <c r="V8" s="37">
        <f t="shared" si="3"/>
        <v>1.2391304347826086</v>
      </c>
    </row>
    <row r="9" spans="1:22" ht="12.75" customHeight="1">
      <c r="A9" s="28">
        <v>4</v>
      </c>
      <c r="B9" s="29"/>
      <c r="C9" s="103" t="s">
        <v>151</v>
      </c>
      <c r="D9" s="97">
        <v>29</v>
      </c>
      <c r="E9" s="98">
        <v>2001</v>
      </c>
      <c r="F9" s="99"/>
      <c r="G9" s="100">
        <v>1</v>
      </c>
      <c r="H9" s="71" t="s">
        <v>13</v>
      </c>
      <c r="I9" s="101">
        <v>7</v>
      </c>
      <c r="J9" s="24"/>
      <c r="K9" s="24"/>
      <c r="L9" s="24"/>
      <c r="M9" s="29"/>
      <c r="N9" s="24"/>
      <c r="O9" s="36"/>
      <c r="P9" s="36"/>
      <c r="Q9" s="36"/>
      <c r="R9" s="25">
        <f t="shared" si="0"/>
        <v>0</v>
      </c>
      <c r="S9" s="33">
        <f t="shared" si="1"/>
        <v>1</v>
      </c>
      <c r="T9" s="26" t="s">
        <v>13</v>
      </c>
      <c r="U9" s="34">
        <f t="shared" si="2"/>
        <v>7</v>
      </c>
      <c r="V9" s="37">
        <f t="shared" si="3"/>
        <v>1.4565217391304348</v>
      </c>
    </row>
    <row r="10" spans="1:22" ht="12.75" customHeight="1">
      <c r="A10" s="28">
        <v>4</v>
      </c>
      <c r="B10" s="29"/>
      <c r="C10" s="103" t="s">
        <v>45</v>
      </c>
      <c r="D10" s="97">
        <v>19</v>
      </c>
      <c r="E10" s="98">
        <v>2001</v>
      </c>
      <c r="F10" s="94"/>
      <c r="G10" s="82">
        <v>1</v>
      </c>
      <c r="H10" s="71" t="s">
        <v>13</v>
      </c>
      <c r="I10" s="83">
        <v>7</v>
      </c>
      <c r="J10" s="24"/>
      <c r="K10" s="24"/>
      <c r="L10" s="24"/>
      <c r="M10" s="24"/>
      <c r="N10" s="24"/>
      <c r="O10" s="36"/>
      <c r="P10" s="36"/>
      <c r="Q10" s="29"/>
      <c r="R10" s="25">
        <f t="shared" si="0"/>
        <v>0</v>
      </c>
      <c r="S10" s="33">
        <f t="shared" si="1"/>
        <v>1</v>
      </c>
      <c r="T10" s="26" t="s">
        <v>13</v>
      </c>
      <c r="U10" s="34">
        <f t="shared" si="2"/>
        <v>7</v>
      </c>
      <c r="V10" s="37">
        <f t="shared" si="3"/>
        <v>1.4565217391304348</v>
      </c>
    </row>
    <row r="11" spans="1:22" ht="12.75" customHeight="1">
      <c r="A11" s="28">
        <v>6</v>
      </c>
      <c r="B11" s="29"/>
      <c r="C11" s="104" t="s">
        <v>139</v>
      </c>
      <c r="D11" s="97">
        <v>24</v>
      </c>
      <c r="E11" s="102">
        <v>2002</v>
      </c>
      <c r="F11" s="117"/>
      <c r="G11" s="82">
        <v>1</v>
      </c>
      <c r="H11" s="71" t="s">
        <v>13</v>
      </c>
      <c r="I11" s="83">
        <v>9</v>
      </c>
      <c r="J11" s="24"/>
      <c r="K11" s="24"/>
      <c r="L11" s="24"/>
      <c r="M11" s="24"/>
      <c r="N11" s="24"/>
      <c r="O11" s="36"/>
      <c r="P11" s="36"/>
      <c r="Q11" s="36"/>
      <c r="R11" s="25">
        <f t="shared" si="0"/>
        <v>0</v>
      </c>
      <c r="S11" s="33">
        <f t="shared" si="1"/>
        <v>1</v>
      </c>
      <c r="T11" s="26" t="s">
        <v>13</v>
      </c>
      <c r="U11" s="34">
        <f t="shared" si="2"/>
        <v>9</v>
      </c>
      <c r="V11" s="37">
        <f t="shared" si="3"/>
        <v>1.5</v>
      </c>
    </row>
    <row r="12" spans="1:22" ht="12.75" customHeight="1">
      <c r="A12" s="28">
        <v>7</v>
      </c>
      <c r="B12" s="29"/>
      <c r="C12" s="103" t="s">
        <v>145</v>
      </c>
      <c r="D12" s="97">
        <v>24</v>
      </c>
      <c r="E12" s="98">
        <v>2001</v>
      </c>
      <c r="F12" s="99"/>
      <c r="G12" s="100">
        <v>1</v>
      </c>
      <c r="H12" s="71" t="s">
        <v>13</v>
      </c>
      <c r="I12" s="101">
        <v>10</v>
      </c>
      <c r="J12" s="24"/>
      <c r="K12" s="24"/>
      <c r="L12" s="24"/>
      <c r="M12" s="24"/>
      <c r="N12" s="24"/>
      <c r="O12" s="36"/>
      <c r="P12" s="36"/>
      <c r="Q12" s="36"/>
      <c r="R12" s="25">
        <f t="shared" si="0"/>
        <v>0</v>
      </c>
      <c r="S12" s="33">
        <f t="shared" si="1"/>
        <v>1</v>
      </c>
      <c r="T12" s="26" t="s">
        <v>13</v>
      </c>
      <c r="U12" s="34">
        <f t="shared" si="2"/>
        <v>10</v>
      </c>
      <c r="V12" s="37">
        <f t="shared" si="3"/>
        <v>1.5217391304347827</v>
      </c>
    </row>
    <row r="13" spans="1:22" ht="12.75" customHeight="1">
      <c r="A13" s="28">
        <v>7</v>
      </c>
      <c r="B13" s="29"/>
      <c r="C13" s="103" t="s">
        <v>47</v>
      </c>
      <c r="D13" s="97">
        <v>29</v>
      </c>
      <c r="E13" s="98">
        <v>2001</v>
      </c>
      <c r="F13" s="99"/>
      <c r="G13" s="100">
        <v>1</v>
      </c>
      <c r="H13" s="71" t="s">
        <v>13</v>
      </c>
      <c r="I13" s="101">
        <v>13</v>
      </c>
      <c r="J13" s="24"/>
      <c r="K13" s="24"/>
      <c r="L13" s="24"/>
      <c r="M13" s="24"/>
      <c r="N13" s="24"/>
      <c r="O13" s="36"/>
      <c r="P13" s="36"/>
      <c r="Q13" s="36"/>
      <c r="R13" s="25">
        <f t="shared" si="0"/>
        <v>0</v>
      </c>
      <c r="S13" s="33">
        <f t="shared" si="1"/>
        <v>1</v>
      </c>
      <c r="T13" s="26" t="s">
        <v>13</v>
      </c>
      <c r="U13" s="34">
        <f t="shared" si="2"/>
        <v>13</v>
      </c>
      <c r="V13" s="37">
        <f t="shared" si="3"/>
        <v>1.5869565217391304</v>
      </c>
    </row>
    <row r="14" spans="1:22" ht="12.75" customHeight="1">
      <c r="A14" s="28">
        <v>7</v>
      </c>
      <c r="B14" s="29"/>
      <c r="C14" s="110" t="s">
        <v>40</v>
      </c>
      <c r="D14" s="97">
        <v>10</v>
      </c>
      <c r="E14" s="98">
        <v>2001</v>
      </c>
      <c r="F14" s="99"/>
      <c r="G14" s="100">
        <v>1</v>
      </c>
      <c r="H14" s="71" t="s">
        <v>13</v>
      </c>
      <c r="I14" s="101">
        <v>16</v>
      </c>
      <c r="J14" s="24"/>
      <c r="K14" s="24"/>
      <c r="L14" s="24"/>
      <c r="M14" s="24"/>
      <c r="N14" s="24"/>
      <c r="O14" s="36"/>
      <c r="P14" s="36"/>
      <c r="Q14" s="36"/>
      <c r="R14" s="25">
        <f t="shared" si="0"/>
        <v>0</v>
      </c>
      <c r="S14" s="33">
        <f t="shared" si="1"/>
        <v>1</v>
      </c>
      <c r="T14" s="26" t="s">
        <v>13</v>
      </c>
      <c r="U14" s="34">
        <f t="shared" si="2"/>
        <v>16</v>
      </c>
      <c r="V14" s="37">
        <f t="shared" si="3"/>
        <v>1.6521739130434783</v>
      </c>
    </row>
    <row r="15" spans="1:22" ht="12.75" customHeight="1">
      <c r="A15" s="28">
        <v>10</v>
      </c>
      <c r="B15" s="29"/>
      <c r="C15" s="103" t="s">
        <v>44</v>
      </c>
      <c r="D15" s="97">
        <v>19</v>
      </c>
      <c r="E15" s="98">
        <v>2001</v>
      </c>
      <c r="F15" s="94"/>
      <c r="G15" s="82">
        <v>1</v>
      </c>
      <c r="H15" s="71" t="s">
        <v>13</v>
      </c>
      <c r="I15" s="83">
        <v>18</v>
      </c>
      <c r="J15" s="24"/>
      <c r="K15" s="24"/>
      <c r="L15" s="24"/>
      <c r="M15" s="24"/>
      <c r="N15" s="24"/>
      <c r="O15" s="36"/>
      <c r="P15" s="36"/>
      <c r="Q15" s="36"/>
      <c r="R15" s="25">
        <f t="shared" si="0"/>
        <v>0</v>
      </c>
      <c r="S15" s="33">
        <f t="shared" si="1"/>
        <v>1</v>
      </c>
      <c r="T15" s="26" t="s">
        <v>13</v>
      </c>
      <c r="U15" s="34">
        <f t="shared" si="2"/>
        <v>18</v>
      </c>
      <c r="V15" s="37">
        <f t="shared" si="3"/>
        <v>1.6956521739130435</v>
      </c>
    </row>
    <row r="16" spans="1:22" ht="12.75" customHeight="1">
      <c r="A16" s="28">
        <v>11</v>
      </c>
      <c r="B16" s="29"/>
      <c r="C16" s="115" t="s">
        <v>48</v>
      </c>
      <c r="D16" s="116">
        <v>2</v>
      </c>
      <c r="E16" s="116">
        <v>2002</v>
      </c>
      <c r="F16" s="94"/>
      <c r="G16" s="82">
        <v>1</v>
      </c>
      <c r="H16" s="71" t="s">
        <v>13</v>
      </c>
      <c r="I16" s="83">
        <v>19</v>
      </c>
      <c r="J16" s="24"/>
      <c r="K16" s="24"/>
      <c r="L16" s="24"/>
      <c r="M16" s="24"/>
      <c r="N16" s="24"/>
      <c r="O16" s="36"/>
      <c r="P16" s="36"/>
      <c r="Q16" s="36"/>
      <c r="R16" s="25">
        <f t="shared" si="0"/>
        <v>0</v>
      </c>
      <c r="S16" s="33">
        <f t="shared" si="1"/>
        <v>1</v>
      </c>
      <c r="T16" s="26" t="s">
        <v>13</v>
      </c>
      <c r="U16" s="34">
        <f t="shared" si="2"/>
        <v>19</v>
      </c>
      <c r="V16" s="37">
        <f t="shared" si="3"/>
        <v>1.7173913043478262</v>
      </c>
    </row>
    <row r="17" spans="1:22" ht="12.75" customHeight="1">
      <c r="A17" s="28">
        <v>12</v>
      </c>
      <c r="B17" s="29"/>
      <c r="C17" s="110" t="s">
        <v>153</v>
      </c>
      <c r="D17" s="97" t="s">
        <v>16</v>
      </c>
      <c r="E17" s="98">
        <v>2002</v>
      </c>
      <c r="F17" s="99"/>
      <c r="G17" s="100">
        <v>1</v>
      </c>
      <c r="H17" s="71" t="s">
        <v>13</v>
      </c>
      <c r="I17" s="101">
        <v>19</v>
      </c>
      <c r="J17" s="24"/>
      <c r="K17" s="24"/>
      <c r="L17" s="24"/>
      <c r="M17" s="24"/>
      <c r="N17" s="24"/>
      <c r="O17" s="36"/>
      <c r="P17" s="36"/>
      <c r="Q17" s="36"/>
      <c r="R17" s="25">
        <f t="shared" si="0"/>
        <v>0</v>
      </c>
      <c r="S17" s="33">
        <f t="shared" si="1"/>
        <v>1</v>
      </c>
      <c r="T17" s="26" t="s">
        <v>13</v>
      </c>
      <c r="U17" s="34">
        <f t="shared" si="2"/>
        <v>19</v>
      </c>
      <c r="V17" s="37">
        <f t="shared" si="3"/>
        <v>1.7173913043478262</v>
      </c>
    </row>
    <row r="18" spans="1:22" ht="12.75" customHeight="1">
      <c r="A18" s="28">
        <v>12</v>
      </c>
      <c r="B18" s="29"/>
      <c r="C18" s="115" t="s">
        <v>42</v>
      </c>
      <c r="D18" s="116">
        <v>10</v>
      </c>
      <c r="E18" s="116">
        <v>2001</v>
      </c>
      <c r="F18" s="117"/>
      <c r="G18" s="82">
        <v>1</v>
      </c>
      <c r="H18" s="71" t="s">
        <v>13</v>
      </c>
      <c r="I18" s="83">
        <v>23</v>
      </c>
      <c r="J18" s="24"/>
      <c r="K18" s="24"/>
      <c r="L18" s="24"/>
      <c r="M18" s="24"/>
      <c r="N18" s="24"/>
      <c r="O18" s="36"/>
      <c r="P18" s="36"/>
      <c r="Q18" s="36"/>
      <c r="R18" s="25">
        <f t="shared" si="0"/>
        <v>0</v>
      </c>
      <c r="S18" s="33">
        <f t="shared" si="1"/>
        <v>1</v>
      </c>
      <c r="T18" s="26" t="s">
        <v>13</v>
      </c>
      <c r="U18" s="34">
        <f t="shared" si="2"/>
        <v>23</v>
      </c>
      <c r="V18" s="37">
        <f t="shared" si="3"/>
        <v>1.8043478260869565</v>
      </c>
    </row>
    <row r="19" spans="1:22" ht="12.75" customHeight="1">
      <c r="A19" s="28">
        <v>14</v>
      </c>
      <c r="B19" s="29"/>
      <c r="C19" s="103" t="s">
        <v>89</v>
      </c>
      <c r="D19" s="97">
        <v>21</v>
      </c>
      <c r="E19" s="98">
        <v>2001</v>
      </c>
      <c r="F19" s="117"/>
      <c r="G19" s="82">
        <v>1</v>
      </c>
      <c r="H19" s="71" t="s">
        <v>13</v>
      </c>
      <c r="I19" s="83">
        <v>25</v>
      </c>
      <c r="J19" s="24"/>
      <c r="K19" s="24"/>
      <c r="L19" s="24"/>
      <c r="M19" s="24"/>
      <c r="N19" s="24"/>
      <c r="O19" s="36"/>
      <c r="P19" s="36"/>
      <c r="Q19" s="36"/>
      <c r="R19" s="25">
        <f t="shared" si="0"/>
        <v>0</v>
      </c>
      <c r="S19" s="33">
        <f t="shared" si="1"/>
        <v>1</v>
      </c>
      <c r="T19" s="26" t="s">
        <v>13</v>
      </c>
      <c r="U19" s="34">
        <f t="shared" si="2"/>
        <v>25</v>
      </c>
      <c r="V19" s="37">
        <f t="shared" si="3"/>
        <v>1.8478260869565217</v>
      </c>
    </row>
    <row r="20" spans="1:22" ht="12.75" customHeight="1">
      <c r="A20" s="28">
        <v>14</v>
      </c>
      <c r="B20" s="29"/>
      <c r="C20" s="104" t="s">
        <v>133</v>
      </c>
      <c r="D20" s="97">
        <v>11</v>
      </c>
      <c r="E20" s="102">
        <v>2002</v>
      </c>
      <c r="F20" s="94"/>
      <c r="G20" s="82">
        <v>1</v>
      </c>
      <c r="H20" s="71" t="s">
        <v>13</v>
      </c>
      <c r="I20" s="83">
        <v>26</v>
      </c>
      <c r="J20" s="24"/>
      <c r="K20" s="24"/>
      <c r="L20" s="24"/>
      <c r="M20" s="24"/>
      <c r="N20" s="24"/>
      <c r="O20" s="36"/>
      <c r="P20" s="36"/>
      <c r="Q20" s="36"/>
      <c r="R20" s="25">
        <f t="shared" si="0"/>
        <v>0</v>
      </c>
      <c r="S20" s="33">
        <f t="shared" si="1"/>
        <v>1</v>
      </c>
      <c r="T20" s="26" t="s">
        <v>13</v>
      </c>
      <c r="U20" s="34">
        <f t="shared" si="2"/>
        <v>26</v>
      </c>
      <c r="V20" s="37">
        <f t="shared" si="3"/>
        <v>1.8695652173913044</v>
      </c>
    </row>
    <row r="21" spans="1:22" ht="12.75" customHeight="1">
      <c r="A21" s="28">
        <v>16</v>
      </c>
      <c r="B21" s="29"/>
      <c r="C21" s="103" t="s">
        <v>43</v>
      </c>
      <c r="D21" s="97">
        <v>19</v>
      </c>
      <c r="E21" s="98">
        <v>2001</v>
      </c>
      <c r="F21" s="94"/>
      <c r="G21" s="82">
        <v>1</v>
      </c>
      <c r="H21" s="71" t="s">
        <v>13</v>
      </c>
      <c r="I21" s="83">
        <v>33</v>
      </c>
      <c r="J21" s="24"/>
      <c r="K21" s="24"/>
      <c r="L21" s="24"/>
      <c r="M21" s="24"/>
      <c r="N21" s="24"/>
      <c r="O21" s="36"/>
      <c r="P21" s="36"/>
      <c r="Q21" s="36"/>
      <c r="R21" s="25">
        <f t="shared" si="0"/>
        <v>0</v>
      </c>
      <c r="S21" s="33">
        <f t="shared" si="1"/>
        <v>1</v>
      </c>
      <c r="T21" s="26" t="s">
        <v>13</v>
      </c>
      <c r="U21" s="34">
        <f t="shared" si="2"/>
        <v>33</v>
      </c>
      <c r="V21" s="37">
        <f t="shared" si="3"/>
        <v>2.0217391304347827</v>
      </c>
    </row>
    <row r="22" spans="1:22" ht="12.75" customHeight="1">
      <c r="A22" s="28">
        <v>17</v>
      </c>
      <c r="B22" s="29"/>
      <c r="C22" s="103" t="s">
        <v>143</v>
      </c>
      <c r="D22" s="116">
        <v>10</v>
      </c>
      <c r="E22" s="98">
        <v>2002</v>
      </c>
      <c r="F22" s="94"/>
      <c r="G22" s="82">
        <v>1</v>
      </c>
      <c r="H22" s="71" t="s">
        <v>13</v>
      </c>
      <c r="I22" s="83">
        <v>34</v>
      </c>
      <c r="J22" s="24"/>
      <c r="K22" s="24"/>
      <c r="L22" s="24"/>
      <c r="M22" s="24"/>
      <c r="N22" s="24"/>
      <c r="O22" s="36"/>
      <c r="P22" s="36"/>
      <c r="Q22" s="36"/>
      <c r="R22" s="25">
        <f t="shared" si="0"/>
        <v>0</v>
      </c>
      <c r="S22" s="33">
        <f t="shared" si="1"/>
        <v>1</v>
      </c>
      <c r="T22" s="26" t="s">
        <v>13</v>
      </c>
      <c r="U22" s="34">
        <f t="shared" si="2"/>
        <v>34</v>
      </c>
      <c r="V22" s="37">
        <f t="shared" si="3"/>
        <v>2.0434782608695654</v>
      </c>
    </row>
    <row r="23" spans="1:22" ht="12.75" customHeight="1">
      <c r="A23" s="28">
        <v>18</v>
      </c>
      <c r="B23" s="29"/>
      <c r="C23" s="103" t="s">
        <v>38</v>
      </c>
      <c r="D23" s="97">
        <v>2</v>
      </c>
      <c r="E23" s="98">
        <v>2001</v>
      </c>
      <c r="F23" s="94"/>
      <c r="G23" s="82">
        <v>1</v>
      </c>
      <c r="H23" s="71" t="s">
        <v>13</v>
      </c>
      <c r="I23" s="83">
        <v>35</v>
      </c>
      <c r="J23" s="24"/>
      <c r="K23" s="24"/>
      <c r="L23" s="24"/>
      <c r="M23" s="24"/>
      <c r="N23" s="24"/>
      <c r="O23" s="36"/>
      <c r="P23" s="36"/>
      <c r="Q23" s="36"/>
      <c r="R23" s="25">
        <f t="shared" si="0"/>
        <v>0</v>
      </c>
      <c r="S23" s="33">
        <f t="shared" si="1"/>
        <v>1</v>
      </c>
      <c r="T23" s="26" t="s">
        <v>13</v>
      </c>
      <c r="U23" s="34">
        <f t="shared" si="2"/>
        <v>35</v>
      </c>
      <c r="V23" s="37">
        <f t="shared" si="3"/>
        <v>2.0652173913043477</v>
      </c>
    </row>
    <row r="24" spans="1:22" ht="12.75" customHeight="1">
      <c r="A24" s="28">
        <v>19</v>
      </c>
      <c r="B24" s="29"/>
      <c r="C24" s="103" t="s">
        <v>41</v>
      </c>
      <c r="D24" s="97">
        <v>10</v>
      </c>
      <c r="E24" s="98">
        <v>2001</v>
      </c>
      <c r="F24" s="117"/>
      <c r="G24" s="82">
        <v>1</v>
      </c>
      <c r="H24" s="71" t="s">
        <v>13</v>
      </c>
      <c r="I24" s="83">
        <v>36</v>
      </c>
      <c r="J24" s="24"/>
      <c r="K24" s="24"/>
      <c r="L24" s="24"/>
      <c r="M24" s="24"/>
      <c r="N24" s="24"/>
      <c r="O24" s="36"/>
      <c r="P24" s="36"/>
      <c r="Q24" s="29"/>
      <c r="R24" s="25">
        <f t="shared" si="0"/>
        <v>0</v>
      </c>
      <c r="S24" s="33">
        <f t="shared" si="1"/>
        <v>1</v>
      </c>
      <c r="T24" s="26" t="s">
        <v>13</v>
      </c>
      <c r="U24" s="34">
        <f t="shared" si="2"/>
        <v>36</v>
      </c>
      <c r="V24" s="37">
        <f t="shared" si="3"/>
        <v>2.0869565217391304</v>
      </c>
    </row>
    <row r="25" spans="1:22" ht="12.75" customHeight="1">
      <c r="A25" s="28">
        <v>20</v>
      </c>
      <c r="B25" s="29"/>
      <c r="C25" s="103" t="s">
        <v>94</v>
      </c>
      <c r="D25" s="97">
        <v>30</v>
      </c>
      <c r="E25" s="98">
        <v>2001</v>
      </c>
      <c r="F25" s="99"/>
      <c r="G25" s="100">
        <v>1</v>
      </c>
      <c r="H25" s="71" t="s">
        <v>13</v>
      </c>
      <c r="I25" s="101">
        <v>37</v>
      </c>
      <c r="J25" s="24"/>
      <c r="K25" s="24"/>
      <c r="L25" s="24"/>
      <c r="M25" s="24"/>
      <c r="N25" s="24"/>
      <c r="O25" s="36"/>
      <c r="P25" s="36"/>
      <c r="Q25" s="36"/>
      <c r="R25" s="25">
        <f t="shared" si="0"/>
        <v>0</v>
      </c>
      <c r="S25" s="33">
        <f t="shared" si="1"/>
        <v>1</v>
      </c>
      <c r="T25" s="26" t="s">
        <v>13</v>
      </c>
      <c r="U25" s="34">
        <f t="shared" si="2"/>
        <v>37</v>
      </c>
      <c r="V25" s="37">
        <f t="shared" si="3"/>
        <v>2.108695652173913</v>
      </c>
    </row>
    <row r="26" spans="1:22" ht="12.75" customHeight="1">
      <c r="A26" s="28">
        <v>21</v>
      </c>
      <c r="B26" s="29"/>
      <c r="C26" s="104" t="s">
        <v>135</v>
      </c>
      <c r="D26" s="97">
        <v>11</v>
      </c>
      <c r="E26" s="102">
        <v>2002</v>
      </c>
      <c r="F26" s="94"/>
      <c r="G26" s="82">
        <v>1</v>
      </c>
      <c r="H26" s="71" t="s">
        <v>13</v>
      </c>
      <c r="I26" s="83">
        <v>45</v>
      </c>
      <c r="J26" s="24"/>
      <c r="K26" s="24"/>
      <c r="L26" s="24"/>
      <c r="M26" s="24"/>
      <c r="N26" s="24"/>
      <c r="O26" s="36"/>
      <c r="P26" s="29"/>
      <c r="Q26" s="36"/>
      <c r="R26" s="25">
        <f t="shared" si="0"/>
        <v>0</v>
      </c>
      <c r="S26" s="33">
        <f t="shared" si="1"/>
        <v>1</v>
      </c>
      <c r="T26" s="26" t="s">
        <v>13</v>
      </c>
      <c r="U26" s="34">
        <f t="shared" si="2"/>
        <v>45</v>
      </c>
      <c r="V26" s="37">
        <f t="shared" si="3"/>
        <v>2.282608695652174</v>
      </c>
    </row>
    <row r="27" spans="1:22" ht="12.75" customHeight="1">
      <c r="A27" s="28">
        <v>22</v>
      </c>
      <c r="B27" s="29"/>
      <c r="C27" s="103" t="s">
        <v>92</v>
      </c>
      <c r="D27" s="97">
        <v>30</v>
      </c>
      <c r="E27" s="98">
        <v>2001</v>
      </c>
      <c r="F27" s="99"/>
      <c r="G27" s="100">
        <v>1</v>
      </c>
      <c r="H27" s="71" t="s">
        <v>13</v>
      </c>
      <c r="I27" s="101">
        <v>46</v>
      </c>
      <c r="J27" s="24"/>
      <c r="K27" s="24"/>
      <c r="L27" s="24"/>
      <c r="M27" s="24"/>
      <c r="N27" s="24"/>
      <c r="O27" s="36"/>
      <c r="P27" s="36"/>
      <c r="Q27" s="29"/>
      <c r="R27" s="25">
        <f t="shared" si="0"/>
        <v>0</v>
      </c>
      <c r="S27" s="33">
        <f t="shared" si="1"/>
        <v>1</v>
      </c>
      <c r="T27" s="26" t="s">
        <v>13</v>
      </c>
      <c r="U27" s="34">
        <f t="shared" si="2"/>
        <v>46</v>
      </c>
      <c r="V27" s="37">
        <f t="shared" si="3"/>
        <v>2.3043478260869565</v>
      </c>
    </row>
    <row r="28" spans="1:22" ht="12.75" customHeight="1">
      <c r="A28" s="28">
        <v>23</v>
      </c>
      <c r="B28" s="29"/>
      <c r="C28" s="103" t="s">
        <v>50</v>
      </c>
      <c r="D28" s="97">
        <v>10</v>
      </c>
      <c r="E28" s="98">
        <v>2002</v>
      </c>
      <c r="F28" s="94"/>
      <c r="G28" s="82">
        <v>1</v>
      </c>
      <c r="H28" s="71" t="s">
        <v>13</v>
      </c>
      <c r="I28" s="83">
        <v>49</v>
      </c>
      <c r="J28" s="24"/>
      <c r="K28" s="24"/>
      <c r="L28" s="24"/>
      <c r="M28" s="24"/>
      <c r="N28" s="24"/>
      <c r="O28" s="36"/>
      <c r="P28" s="36"/>
      <c r="Q28" s="36"/>
      <c r="R28" s="25">
        <f t="shared" si="0"/>
        <v>0</v>
      </c>
      <c r="S28" s="33">
        <f t="shared" si="1"/>
        <v>1</v>
      </c>
      <c r="T28" s="26" t="s">
        <v>13</v>
      </c>
      <c r="U28" s="34">
        <f t="shared" si="2"/>
        <v>49</v>
      </c>
      <c r="V28" s="37">
        <f t="shared" si="3"/>
        <v>2.369565217391304</v>
      </c>
    </row>
    <row r="29" spans="1:22" ht="12.75" customHeight="1">
      <c r="A29" s="28">
        <v>24</v>
      </c>
      <c r="B29" s="29"/>
      <c r="C29" s="103" t="s">
        <v>46</v>
      </c>
      <c r="D29" s="97">
        <v>19</v>
      </c>
      <c r="E29" s="98">
        <v>2001</v>
      </c>
      <c r="F29" s="94"/>
      <c r="G29" s="82">
        <v>1</v>
      </c>
      <c r="H29" s="71" t="s">
        <v>13</v>
      </c>
      <c r="I29" s="83">
        <v>50</v>
      </c>
      <c r="J29" s="24"/>
      <c r="K29" s="24"/>
      <c r="L29" s="24"/>
      <c r="M29" s="24"/>
      <c r="N29" s="24"/>
      <c r="O29" s="36"/>
      <c r="P29" s="36"/>
      <c r="Q29" s="36"/>
      <c r="R29" s="25">
        <f t="shared" si="0"/>
        <v>0</v>
      </c>
      <c r="S29" s="33">
        <f t="shared" si="1"/>
        <v>1</v>
      </c>
      <c r="T29" s="26" t="s">
        <v>13</v>
      </c>
      <c r="U29" s="34">
        <f t="shared" si="2"/>
        <v>50</v>
      </c>
      <c r="V29" s="37">
        <f t="shared" si="3"/>
        <v>2.391304347826087</v>
      </c>
    </row>
    <row r="30" spans="1:22" ht="12.75" customHeight="1">
      <c r="A30" s="28">
        <v>24</v>
      </c>
      <c r="B30" s="29"/>
      <c r="C30" s="103" t="s">
        <v>88</v>
      </c>
      <c r="D30" s="97">
        <v>21</v>
      </c>
      <c r="E30" s="98">
        <v>2001</v>
      </c>
      <c r="F30" s="94"/>
      <c r="G30" s="82">
        <v>1</v>
      </c>
      <c r="H30" s="71" t="s">
        <v>13</v>
      </c>
      <c r="I30" s="83">
        <v>51</v>
      </c>
      <c r="J30" s="24"/>
      <c r="K30" s="24"/>
      <c r="L30" s="24"/>
      <c r="M30" s="24"/>
      <c r="N30" s="24"/>
      <c r="O30" s="36"/>
      <c r="P30" s="36"/>
      <c r="Q30" s="36"/>
      <c r="R30" s="25">
        <f t="shared" si="0"/>
        <v>0</v>
      </c>
      <c r="S30" s="33">
        <f t="shared" si="1"/>
        <v>1</v>
      </c>
      <c r="T30" s="26" t="s">
        <v>13</v>
      </c>
      <c r="U30" s="34">
        <f t="shared" si="2"/>
        <v>51</v>
      </c>
      <c r="V30" s="37">
        <f t="shared" si="3"/>
        <v>2.4130434782608696</v>
      </c>
    </row>
    <row r="31" spans="1:22" ht="12.75" customHeight="1">
      <c r="A31" s="28">
        <v>26</v>
      </c>
      <c r="B31" s="29"/>
      <c r="C31" s="103" t="s">
        <v>150</v>
      </c>
      <c r="D31" s="97">
        <v>10</v>
      </c>
      <c r="E31" s="98">
        <v>2002</v>
      </c>
      <c r="F31" s="99"/>
      <c r="G31" s="100">
        <v>1</v>
      </c>
      <c r="H31" s="71" t="s">
        <v>13</v>
      </c>
      <c r="I31" s="101">
        <v>58</v>
      </c>
      <c r="J31" s="24"/>
      <c r="K31" s="24"/>
      <c r="L31" s="24"/>
      <c r="M31" s="24"/>
      <c r="N31" s="24"/>
      <c r="O31" s="36"/>
      <c r="P31" s="29"/>
      <c r="Q31" s="36"/>
      <c r="R31" s="25">
        <f t="shared" si="0"/>
        <v>0</v>
      </c>
      <c r="S31" s="33">
        <f t="shared" si="1"/>
        <v>1</v>
      </c>
      <c r="T31" s="26" t="s">
        <v>13</v>
      </c>
      <c r="U31" s="34">
        <f t="shared" si="2"/>
        <v>58</v>
      </c>
      <c r="V31" s="37">
        <f t="shared" si="3"/>
        <v>2.5652173913043477</v>
      </c>
    </row>
    <row r="32" spans="1:22" ht="12.75" customHeight="1">
      <c r="A32" s="28">
        <v>26</v>
      </c>
      <c r="B32" s="29"/>
      <c r="C32" s="104" t="s">
        <v>134</v>
      </c>
      <c r="D32" s="97">
        <v>11</v>
      </c>
      <c r="E32" s="102">
        <v>2002</v>
      </c>
      <c r="F32" s="94"/>
      <c r="G32" s="82">
        <v>2</v>
      </c>
      <c r="H32" s="71" t="s">
        <v>13</v>
      </c>
      <c r="I32" s="83">
        <v>16</v>
      </c>
      <c r="J32" s="24"/>
      <c r="K32" s="24"/>
      <c r="L32" s="24"/>
      <c r="M32" s="24"/>
      <c r="N32" s="24"/>
      <c r="O32" s="36"/>
      <c r="P32" s="36"/>
      <c r="Q32" s="36"/>
      <c r="R32" s="25">
        <f t="shared" si="0"/>
        <v>0</v>
      </c>
      <c r="S32" s="33">
        <f t="shared" si="1"/>
        <v>2</v>
      </c>
      <c r="T32" s="26" t="s">
        <v>13</v>
      </c>
      <c r="U32" s="34">
        <f t="shared" si="2"/>
        <v>16</v>
      </c>
      <c r="V32" s="37">
        <f t="shared" si="3"/>
        <v>2.9565217391304346</v>
      </c>
    </row>
  </sheetData>
  <sheetProtection selectLockedCells="1" selectUnlockedCells="1"/>
  <mergeCells count="4">
    <mergeCell ref="A1:U2"/>
    <mergeCell ref="C4:D4"/>
    <mergeCell ref="G5:I5"/>
    <mergeCell ref="S5:U5"/>
  </mergeCells>
  <printOptions/>
  <pageMargins left="0.7875" right="0.7875" top="0.8555555555555556" bottom="0.4618055555555556" header="0.5902777777777778" footer="0.19652777777777777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C10" sqref="C10:C21"/>
    </sheetView>
  </sheetViews>
  <sheetFormatPr defaultColWidth="9.00390625" defaultRowHeight="12.75" customHeight="1"/>
  <cols>
    <col min="1" max="1" width="5.25390625" style="1" customWidth="1"/>
    <col min="2" max="2" width="0.6171875" style="1" customWidth="1"/>
    <col min="3" max="3" width="20.875" style="1" customWidth="1"/>
    <col min="4" max="4" width="5.125" style="1" customWidth="1"/>
    <col min="5" max="5" width="9.00390625" style="1" customWidth="1"/>
    <col min="6" max="6" width="0.6171875" style="1" customWidth="1"/>
    <col min="7" max="7" width="2.25390625" style="1" customWidth="1"/>
    <col min="8" max="8" width="0.875" style="1" customWidth="1"/>
    <col min="9" max="9" width="3.00390625" style="1" customWidth="1"/>
    <col min="10" max="16" width="5.75390625" style="1" customWidth="1"/>
    <col min="17" max="17" width="1.37890625" style="1" customWidth="1"/>
    <col min="18" max="18" width="6.125" style="1" customWidth="1"/>
    <col min="19" max="19" width="3.00390625" style="5" customWidth="1"/>
    <col min="20" max="20" width="1.875" style="6" customWidth="1"/>
    <col min="21" max="21" width="3.75390625" style="1" customWidth="1"/>
    <col min="22" max="22" width="8.75390625" style="1" customWidth="1"/>
    <col min="23" max="16384" width="9.125" style="1" customWidth="1"/>
  </cols>
  <sheetData>
    <row r="1" spans="1:21" ht="14.25" customHeight="1">
      <c r="A1" s="126" t="s">
        <v>73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ht="21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3:20" ht="18" customHeight="1">
      <c r="C3" s="8"/>
      <c r="D3" s="9"/>
      <c r="F3" s="10"/>
      <c r="G3" s="9"/>
      <c r="H3" s="11"/>
      <c r="I3" s="11"/>
      <c r="K3" s="10"/>
      <c r="L3" s="13" t="s">
        <v>68</v>
      </c>
      <c r="M3" s="39"/>
      <c r="O3" s="40"/>
      <c r="P3" s="39"/>
      <c r="S3" s="1"/>
      <c r="T3" s="5"/>
    </row>
    <row r="4" spans="3:20" ht="17.25" customHeight="1">
      <c r="C4" s="125">
        <v>41994</v>
      </c>
      <c r="D4" s="125"/>
      <c r="E4" s="3"/>
      <c r="F4" s="15"/>
      <c r="G4" s="3"/>
      <c r="H4" s="16"/>
      <c r="I4" s="16"/>
      <c r="J4" s="3"/>
      <c r="K4" s="15"/>
      <c r="L4" s="3"/>
      <c r="M4" s="16"/>
      <c r="N4" s="16"/>
      <c r="O4" s="16"/>
      <c r="P4" s="16"/>
      <c r="Q4" s="41"/>
      <c r="R4" s="17" t="s">
        <v>0</v>
      </c>
      <c r="S4" s="1"/>
      <c r="T4" s="5"/>
    </row>
    <row r="5" spans="1:22" s="18" customFormat="1" ht="12.75" customHeight="1">
      <c r="A5" s="19" t="s">
        <v>1</v>
      </c>
      <c r="B5" s="20"/>
      <c r="C5" s="21" t="s">
        <v>2</v>
      </c>
      <c r="D5" s="19" t="s">
        <v>3</v>
      </c>
      <c r="E5" s="19" t="s">
        <v>4</v>
      </c>
      <c r="F5" s="19"/>
      <c r="G5" s="127" t="s">
        <v>5</v>
      </c>
      <c r="H5" s="127"/>
      <c r="I5" s="127"/>
      <c r="J5" s="23" t="s">
        <v>7</v>
      </c>
      <c r="K5" s="23" t="s">
        <v>7</v>
      </c>
      <c r="L5" s="24" t="s">
        <v>9</v>
      </c>
      <c r="M5" s="23" t="s">
        <v>6</v>
      </c>
      <c r="N5" s="23" t="s">
        <v>113</v>
      </c>
      <c r="O5" s="24" t="s">
        <v>72</v>
      </c>
      <c r="P5" s="24" t="s">
        <v>6</v>
      </c>
      <c r="Q5" s="24"/>
      <c r="R5" s="25" t="s">
        <v>10</v>
      </c>
      <c r="S5" s="128" t="s">
        <v>11</v>
      </c>
      <c r="T5" s="128"/>
      <c r="U5" s="128"/>
      <c r="V5" s="27" t="s">
        <v>12</v>
      </c>
    </row>
    <row r="6" spans="1:22" ht="12.75" customHeight="1">
      <c r="A6" s="28">
        <v>1</v>
      </c>
      <c r="B6" s="29"/>
      <c r="C6" s="43" t="s">
        <v>36</v>
      </c>
      <c r="D6" s="49" t="s">
        <v>37</v>
      </c>
      <c r="E6" s="45">
        <v>2000</v>
      </c>
      <c r="F6" s="118"/>
      <c r="G6" s="100">
        <v>0</v>
      </c>
      <c r="H6" s="71" t="s">
        <v>13</v>
      </c>
      <c r="I6" s="101">
        <v>39</v>
      </c>
      <c r="J6" s="24"/>
      <c r="K6" s="24"/>
      <c r="L6" s="24"/>
      <c r="M6" s="24"/>
      <c r="N6" s="24"/>
      <c r="O6" s="36"/>
      <c r="P6" s="36"/>
      <c r="Q6" s="36"/>
      <c r="R6" s="25">
        <f aca="true" t="shared" si="0" ref="R6:R22">SUM(J6:Q6)</f>
        <v>0</v>
      </c>
      <c r="S6" s="33">
        <f aca="true" t="shared" si="1" ref="S6:S22">INT((G6*60+I6+R6*10)/60)</f>
        <v>0</v>
      </c>
      <c r="T6" s="26" t="s">
        <v>13</v>
      </c>
      <c r="U6" s="34">
        <f aca="true" t="shared" si="2" ref="U6:U22">(G6*60+I6+R6*10)-S6*60</f>
        <v>39</v>
      </c>
      <c r="V6" s="37">
        <f aca="true" t="shared" si="3" ref="V6:V22">(G6*60+I6+R6*10)/($G$6*60+$I$6+$R$6*10)</f>
        <v>1</v>
      </c>
    </row>
    <row r="7" spans="1:22" ht="12.75" customHeight="1">
      <c r="A7" s="28">
        <v>2</v>
      </c>
      <c r="B7" s="29"/>
      <c r="C7" s="106" t="s">
        <v>28</v>
      </c>
      <c r="D7" s="49" t="s">
        <v>16</v>
      </c>
      <c r="E7" s="105">
        <v>1999</v>
      </c>
      <c r="F7" s="118"/>
      <c r="G7" s="100">
        <v>0</v>
      </c>
      <c r="H7" s="71" t="s">
        <v>13</v>
      </c>
      <c r="I7" s="101">
        <v>42</v>
      </c>
      <c r="J7" s="24"/>
      <c r="K7" s="24"/>
      <c r="L7" s="24"/>
      <c r="M7" s="24"/>
      <c r="N7" s="24"/>
      <c r="O7" s="36"/>
      <c r="P7" s="36"/>
      <c r="Q7" s="36"/>
      <c r="R7" s="25">
        <f t="shared" si="0"/>
        <v>0</v>
      </c>
      <c r="S7" s="33">
        <f t="shared" si="1"/>
        <v>0</v>
      </c>
      <c r="T7" s="26" t="s">
        <v>13</v>
      </c>
      <c r="U7" s="34">
        <f t="shared" si="2"/>
        <v>42</v>
      </c>
      <c r="V7" s="37">
        <f t="shared" si="3"/>
        <v>1.0769230769230769</v>
      </c>
    </row>
    <row r="8" spans="1:22" ht="12.75" customHeight="1">
      <c r="A8" s="28">
        <v>3</v>
      </c>
      <c r="B8" s="29"/>
      <c r="C8" s="92" t="s">
        <v>29</v>
      </c>
      <c r="D8" s="90">
        <v>4</v>
      </c>
      <c r="E8" s="86">
        <v>2000</v>
      </c>
      <c r="F8" s="91"/>
      <c r="G8" s="82">
        <v>0</v>
      </c>
      <c r="H8" s="71" t="s">
        <v>13</v>
      </c>
      <c r="I8" s="83">
        <v>47</v>
      </c>
      <c r="J8" s="24"/>
      <c r="K8" s="24"/>
      <c r="L8" s="24"/>
      <c r="M8" s="24"/>
      <c r="N8" s="24"/>
      <c r="O8" s="36"/>
      <c r="P8" s="36"/>
      <c r="Q8" s="36"/>
      <c r="R8" s="25">
        <f t="shared" si="0"/>
        <v>0</v>
      </c>
      <c r="S8" s="33">
        <f t="shared" si="1"/>
        <v>0</v>
      </c>
      <c r="T8" s="26" t="s">
        <v>13</v>
      </c>
      <c r="U8" s="34">
        <f t="shared" si="2"/>
        <v>47</v>
      </c>
      <c r="V8" s="37">
        <f t="shared" si="3"/>
        <v>1.205128205128205</v>
      </c>
    </row>
    <row r="9" spans="1:22" ht="12.75" customHeight="1">
      <c r="A9" s="28">
        <v>4</v>
      </c>
      <c r="B9" s="29"/>
      <c r="C9" s="43" t="s">
        <v>35</v>
      </c>
      <c r="D9" s="49">
        <v>29</v>
      </c>
      <c r="E9" s="45">
        <v>2000</v>
      </c>
      <c r="F9" s="91"/>
      <c r="G9" s="82">
        <v>0</v>
      </c>
      <c r="H9" s="71" t="s">
        <v>13</v>
      </c>
      <c r="I9" s="83">
        <v>52</v>
      </c>
      <c r="J9" s="24"/>
      <c r="K9" s="24"/>
      <c r="L9" s="24"/>
      <c r="M9" s="24"/>
      <c r="N9" s="24"/>
      <c r="O9" s="36"/>
      <c r="P9" s="29"/>
      <c r="Q9" s="36"/>
      <c r="R9" s="25">
        <f t="shared" si="0"/>
        <v>0</v>
      </c>
      <c r="S9" s="33">
        <f t="shared" si="1"/>
        <v>0</v>
      </c>
      <c r="T9" s="26" t="s">
        <v>13</v>
      </c>
      <c r="U9" s="34">
        <f t="shared" si="2"/>
        <v>52</v>
      </c>
      <c r="V9" s="37">
        <f t="shared" si="3"/>
        <v>1.3333333333333333</v>
      </c>
    </row>
    <row r="10" spans="1:22" ht="12.75" customHeight="1">
      <c r="A10" s="28">
        <v>5</v>
      </c>
      <c r="B10" s="29"/>
      <c r="C10" s="124" t="s">
        <v>34</v>
      </c>
      <c r="D10" s="49">
        <v>24</v>
      </c>
      <c r="E10" s="45">
        <v>2000</v>
      </c>
      <c r="F10" s="77"/>
      <c r="G10" s="82">
        <v>0</v>
      </c>
      <c r="H10" s="71" t="s">
        <v>13</v>
      </c>
      <c r="I10" s="83">
        <v>55</v>
      </c>
      <c r="J10" s="24"/>
      <c r="K10" s="24"/>
      <c r="L10" s="24"/>
      <c r="M10" s="24"/>
      <c r="N10" s="24"/>
      <c r="O10" s="36"/>
      <c r="P10" s="29"/>
      <c r="Q10" s="29"/>
      <c r="R10" s="25">
        <f t="shared" si="0"/>
        <v>0</v>
      </c>
      <c r="S10" s="33">
        <f t="shared" si="1"/>
        <v>0</v>
      </c>
      <c r="T10" s="26" t="s">
        <v>13</v>
      </c>
      <c r="U10" s="34">
        <f t="shared" si="2"/>
        <v>55</v>
      </c>
      <c r="V10" s="37">
        <f t="shared" si="3"/>
        <v>1.4102564102564104</v>
      </c>
    </row>
    <row r="11" spans="1:22" ht="12.75" customHeight="1">
      <c r="A11" s="28">
        <v>6</v>
      </c>
      <c r="B11" s="29"/>
      <c r="C11" s="124" t="s">
        <v>33</v>
      </c>
      <c r="D11" s="49">
        <v>24</v>
      </c>
      <c r="E11" s="45">
        <v>2000</v>
      </c>
      <c r="F11" s="91"/>
      <c r="G11" s="82">
        <v>1</v>
      </c>
      <c r="H11" s="71" t="s">
        <v>13</v>
      </c>
      <c r="I11" s="83">
        <v>2</v>
      </c>
      <c r="J11" s="24"/>
      <c r="K11" s="24"/>
      <c r="L11" s="24"/>
      <c r="M11" s="24"/>
      <c r="N11" s="24"/>
      <c r="O11" s="36"/>
      <c r="P11" s="36"/>
      <c r="Q11" s="36"/>
      <c r="R11" s="25">
        <f t="shared" si="0"/>
        <v>0</v>
      </c>
      <c r="S11" s="33">
        <f t="shared" si="1"/>
        <v>1</v>
      </c>
      <c r="T11" s="26" t="s">
        <v>13</v>
      </c>
      <c r="U11" s="34">
        <f t="shared" si="2"/>
        <v>2</v>
      </c>
      <c r="V11" s="37">
        <f t="shared" si="3"/>
        <v>1.5897435897435896</v>
      </c>
    </row>
    <row r="12" spans="1:22" ht="12.75" customHeight="1">
      <c r="A12" s="28">
        <v>7</v>
      </c>
      <c r="B12" s="29"/>
      <c r="C12" s="92" t="s">
        <v>31</v>
      </c>
      <c r="D12" s="90">
        <v>19</v>
      </c>
      <c r="E12" s="86">
        <v>2000</v>
      </c>
      <c r="F12" s="91"/>
      <c r="G12" s="82">
        <v>1</v>
      </c>
      <c r="H12" s="71" t="s">
        <v>13</v>
      </c>
      <c r="I12" s="83">
        <v>7</v>
      </c>
      <c r="J12" s="24"/>
      <c r="K12" s="24"/>
      <c r="L12" s="24"/>
      <c r="M12" s="24"/>
      <c r="N12" s="24"/>
      <c r="O12" s="36"/>
      <c r="P12" s="36"/>
      <c r="Q12" s="36"/>
      <c r="R12" s="25">
        <f t="shared" si="0"/>
        <v>0</v>
      </c>
      <c r="S12" s="33">
        <f t="shared" si="1"/>
        <v>1</v>
      </c>
      <c r="T12" s="26" t="s">
        <v>13</v>
      </c>
      <c r="U12" s="34">
        <f t="shared" si="2"/>
        <v>7</v>
      </c>
      <c r="V12" s="37">
        <f t="shared" si="3"/>
        <v>1.7179487179487178</v>
      </c>
    </row>
    <row r="13" spans="1:22" ht="12.75" customHeight="1">
      <c r="A13" s="28">
        <v>7</v>
      </c>
      <c r="B13" s="29"/>
      <c r="C13" s="93" t="s">
        <v>32</v>
      </c>
      <c r="D13" s="49">
        <v>19</v>
      </c>
      <c r="E13" s="45">
        <v>2000</v>
      </c>
      <c r="F13" s="91"/>
      <c r="G13" s="82">
        <v>1</v>
      </c>
      <c r="H13" s="71" t="s">
        <v>13</v>
      </c>
      <c r="I13" s="83">
        <v>12</v>
      </c>
      <c r="J13" s="24"/>
      <c r="K13" s="24"/>
      <c r="L13" s="24"/>
      <c r="M13" s="24"/>
      <c r="N13" s="24"/>
      <c r="O13" s="36"/>
      <c r="P13" s="36"/>
      <c r="Q13" s="36"/>
      <c r="R13" s="25">
        <f t="shared" si="0"/>
        <v>0</v>
      </c>
      <c r="S13" s="33">
        <f t="shared" si="1"/>
        <v>1</v>
      </c>
      <c r="T13" s="26" t="s">
        <v>13</v>
      </c>
      <c r="U13" s="34">
        <f t="shared" si="2"/>
        <v>12</v>
      </c>
      <c r="V13" s="37">
        <f t="shared" si="3"/>
        <v>1.8461538461538463</v>
      </c>
    </row>
    <row r="14" spans="1:22" ht="12.75" customHeight="1">
      <c r="A14" s="28">
        <v>9</v>
      </c>
      <c r="B14" s="29"/>
      <c r="C14" s="93" t="s">
        <v>30</v>
      </c>
      <c r="D14" s="49">
        <v>9</v>
      </c>
      <c r="E14" s="45">
        <v>2000</v>
      </c>
      <c r="F14" s="77"/>
      <c r="G14" s="82">
        <v>1</v>
      </c>
      <c r="H14" s="71" t="s">
        <v>13</v>
      </c>
      <c r="I14" s="83">
        <v>13</v>
      </c>
      <c r="J14" s="24"/>
      <c r="K14" s="24"/>
      <c r="L14" s="24"/>
      <c r="M14" s="24"/>
      <c r="N14" s="24"/>
      <c r="O14" s="36"/>
      <c r="P14" s="29"/>
      <c r="Q14" s="29"/>
      <c r="R14" s="25">
        <f t="shared" si="0"/>
        <v>0</v>
      </c>
      <c r="S14" s="33">
        <f t="shared" si="1"/>
        <v>1</v>
      </c>
      <c r="T14" s="26" t="s">
        <v>13</v>
      </c>
      <c r="U14" s="34">
        <f t="shared" si="2"/>
        <v>13</v>
      </c>
      <c r="V14" s="37">
        <f t="shared" si="3"/>
        <v>1.8717948717948718</v>
      </c>
    </row>
    <row r="15" spans="1:22" ht="12.75" customHeight="1">
      <c r="A15" s="28">
        <v>10</v>
      </c>
      <c r="B15" s="29"/>
      <c r="C15" s="106" t="s">
        <v>110</v>
      </c>
      <c r="D15" s="49" t="s">
        <v>16</v>
      </c>
      <c r="E15" s="105">
        <v>2000</v>
      </c>
      <c r="F15" s="118"/>
      <c r="G15" s="100">
        <v>1</v>
      </c>
      <c r="H15" s="71" t="s">
        <v>13</v>
      </c>
      <c r="I15" s="101">
        <v>14</v>
      </c>
      <c r="J15" s="24"/>
      <c r="K15" s="24"/>
      <c r="L15" s="24"/>
      <c r="M15" s="24"/>
      <c r="N15" s="24"/>
      <c r="O15" s="36"/>
      <c r="P15" s="36"/>
      <c r="Q15" s="36"/>
      <c r="R15" s="25">
        <f t="shared" si="0"/>
        <v>0</v>
      </c>
      <c r="S15" s="33">
        <f t="shared" si="1"/>
        <v>1</v>
      </c>
      <c r="T15" s="26" t="s">
        <v>13</v>
      </c>
      <c r="U15" s="34">
        <f t="shared" si="2"/>
        <v>14</v>
      </c>
      <c r="V15" s="37">
        <f t="shared" si="3"/>
        <v>1.8974358974358974</v>
      </c>
    </row>
    <row r="16" spans="1:22" ht="12.75" customHeight="1">
      <c r="A16" s="28">
        <v>10</v>
      </c>
      <c r="B16" s="29"/>
      <c r="C16" s="106" t="s">
        <v>132</v>
      </c>
      <c r="D16" s="49">
        <v>11</v>
      </c>
      <c r="E16" s="105">
        <v>1999</v>
      </c>
      <c r="F16" s="91"/>
      <c r="G16" s="82">
        <v>1</v>
      </c>
      <c r="H16" s="71" t="s">
        <v>13</v>
      </c>
      <c r="I16" s="83">
        <v>14</v>
      </c>
      <c r="J16" s="24"/>
      <c r="K16" s="24"/>
      <c r="L16" s="24"/>
      <c r="M16" s="24"/>
      <c r="N16" s="24"/>
      <c r="O16" s="36"/>
      <c r="P16" s="36"/>
      <c r="Q16" s="36"/>
      <c r="R16" s="25">
        <f t="shared" si="0"/>
        <v>0</v>
      </c>
      <c r="S16" s="33">
        <f t="shared" si="1"/>
        <v>1</v>
      </c>
      <c r="T16" s="26" t="s">
        <v>13</v>
      </c>
      <c r="U16" s="34">
        <f t="shared" si="2"/>
        <v>14</v>
      </c>
      <c r="V16" s="37">
        <f t="shared" si="3"/>
        <v>1.8974358974358974</v>
      </c>
    </row>
    <row r="17" spans="1:22" ht="12.75" customHeight="1">
      <c r="A17" s="28">
        <v>12</v>
      </c>
      <c r="B17" s="29"/>
      <c r="C17" s="93" t="s">
        <v>91</v>
      </c>
      <c r="D17" s="49">
        <v>21</v>
      </c>
      <c r="E17" s="45">
        <v>1999</v>
      </c>
      <c r="F17" s="77"/>
      <c r="G17" s="82">
        <v>1</v>
      </c>
      <c r="H17" s="71" t="s">
        <v>13</v>
      </c>
      <c r="I17" s="83">
        <v>18</v>
      </c>
      <c r="J17" s="24"/>
      <c r="K17" s="24"/>
      <c r="L17" s="24"/>
      <c r="M17" s="24"/>
      <c r="N17" s="24"/>
      <c r="O17" s="36"/>
      <c r="P17" s="36"/>
      <c r="Q17" s="36"/>
      <c r="R17" s="25">
        <f t="shared" si="0"/>
        <v>0</v>
      </c>
      <c r="S17" s="33">
        <f t="shared" si="1"/>
        <v>1</v>
      </c>
      <c r="T17" s="26" t="s">
        <v>13</v>
      </c>
      <c r="U17" s="34">
        <f t="shared" si="2"/>
        <v>18</v>
      </c>
      <c r="V17" s="37">
        <f t="shared" si="3"/>
        <v>2</v>
      </c>
    </row>
    <row r="18" spans="1:22" ht="12.75" customHeight="1">
      <c r="A18" s="28">
        <v>13</v>
      </c>
      <c r="B18" s="29"/>
      <c r="C18" s="93" t="s">
        <v>90</v>
      </c>
      <c r="D18" s="49">
        <v>21</v>
      </c>
      <c r="E18" s="45">
        <v>1999</v>
      </c>
      <c r="F18" s="91"/>
      <c r="G18" s="82">
        <v>1</v>
      </c>
      <c r="H18" s="71" t="s">
        <v>13</v>
      </c>
      <c r="I18" s="83">
        <v>21</v>
      </c>
      <c r="J18" s="24"/>
      <c r="K18" s="24"/>
      <c r="L18" s="24"/>
      <c r="M18" s="24"/>
      <c r="N18" s="24"/>
      <c r="O18" s="36"/>
      <c r="P18" s="36"/>
      <c r="Q18" s="36"/>
      <c r="R18" s="25">
        <f t="shared" si="0"/>
        <v>0</v>
      </c>
      <c r="S18" s="33">
        <f t="shared" si="1"/>
        <v>1</v>
      </c>
      <c r="T18" s="26" t="s">
        <v>13</v>
      </c>
      <c r="U18" s="34">
        <f t="shared" si="2"/>
        <v>21</v>
      </c>
      <c r="V18" s="37">
        <f t="shared" si="3"/>
        <v>2.076923076923077</v>
      </c>
    </row>
    <row r="19" spans="1:22" ht="12.75" customHeight="1">
      <c r="A19" s="28">
        <v>14</v>
      </c>
      <c r="B19" s="29"/>
      <c r="C19" s="103" t="s">
        <v>87</v>
      </c>
      <c r="D19" s="97">
        <v>21</v>
      </c>
      <c r="E19" s="98">
        <v>1999</v>
      </c>
      <c r="F19" s="94"/>
      <c r="G19" s="82">
        <v>1</v>
      </c>
      <c r="H19" s="71" t="s">
        <v>13</v>
      </c>
      <c r="I19" s="83">
        <v>33</v>
      </c>
      <c r="J19" s="24"/>
      <c r="K19" s="24"/>
      <c r="L19" s="24"/>
      <c r="M19" s="24"/>
      <c r="N19" s="24"/>
      <c r="O19" s="36"/>
      <c r="P19" s="29"/>
      <c r="Q19" s="29"/>
      <c r="R19" s="25">
        <f t="shared" si="0"/>
        <v>0</v>
      </c>
      <c r="S19" s="33">
        <f t="shared" si="1"/>
        <v>1</v>
      </c>
      <c r="T19" s="26" t="s">
        <v>13</v>
      </c>
      <c r="U19" s="34">
        <f t="shared" si="2"/>
        <v>33</v>
      </c>
      <c r="V19" s="37">
        <f t="shared" si="3"/>
        <v>2.3846153846153846</v>
      </c>
    </row>
    <row r="20" spans="1:22" ht="12.75" customHeight="1">
      <c r="A20" s="28">
        <v>15</v>
      </c>
      <c r="B20" s="29"/>
      <c r="C20" s="103" t="s">
        <v>93</v>
      </c>
      <c r="D20" s="97">
        <v>30</v>
      </c>
      <c r="E20" s="98">
        <v>2000</v>
      </c>
      <c r="F20" s="99"/>
      <c r="G20" s="100">
        <v>1</v>
      </c>
      <c r="H20" s="71" t="s">
        <v>13</v>
      </c>
      <c r="I20" s="101">
        <v>37</v>
      </c>
      <c r="J20" s="24"/>
      <c r="K20" s="24"/>
      <c r="L20" s="24"/>
      <c r="M20" s="24"/>
      <c r="N20" s="24"/>
      <c r="O20" s="36"/>
      <c r="P20" s="36"/>
      <c r="Q20" s="36"/>
      <c r="R20" s="25">
        <f t="shared" si="0"/>
        <v>0</v>
      </c>
      <c r="S20" s="33">
        <f t="shared" si="1"/>
        <v>1</v>
      </c>
      <c r="T20" s="26" t="s">
        <v>13</v>
      </c>
      <c r="U20" s="34">
        <f t="shared" si="2"/>
        <v>37</v>
      </c>
      <c r="V20" s="37">
        <f t="shared" si="3"/>
        <v>2.4871794871794872</v>
      </c>
    </row>
    <row r="21" spans="1:22" ht="12.75" customHeight="1">
      <c r="A21" s="28">
        <v>16</v>
      </c>
      <c r="B21" s="29"/>
      <c r="C21" s="103" t="s">
        <v>86</v>
      </c>
      <c r="D21" s="97">
        <v>21</v>
      </c>
      <c r="E21" s="98">
        <v>1999</v>
      </c>
      <c r="F21" s="117"/>
      <c r="G21" s="82">
        <v>1</v>
      </c>
      <c r="H21" s="71" t="s">
        <v>13</v>
      </c>
      <c r="I21" s="83">
        <v>48</v>
      </c>
      <c r="J21" s="24"/>
      <c r="K21" s="24"/>
      <c r="L21" s="24"/>
      <c r="M21" s="24"/>
      <c r="N21" s="24"/>
      <c r="O21" s="36"/>
      <c r="P21" s="36"/>
      <c r="Q21" s="29"/>
      <c r="R21" s="25">
        <f t="shared" si="0"/>
        <v>0</v>
      </c>
      <c r="S21" s="33">
        <f t="shared" si="1"/>
        <v>1</v>
      </c>
      <c r="T21" s="26" t="s">
        <v>13</v>
      </c>
      <c r="U21" s="34">
        <f t="shared" si="2"/>
        <v>48</v>
      </c>
      <c r="V21" s="37">
        <f t="shared" si="3"/>
        <v>2.769230769230769</v>
      </c>
    </row>
    <row r="22" spans="1:22" ht="12.75" customHeight="1">
      <c r="A22" s="28">
        <v>16</v>
      </c>
      <c r="B22" s="29"/>
      <c r="C22" s="104" t="s">
        <v>131</v>
      </c>
      <c r="D22" s="97">
        <v>11</v>
      </c>
      <c r="E22" s="102">
        <v>1999</v>
      </c>
      <c r="F22" s="94"/>
      <c r="G22" s="82">
        <v>1</v>
      </c>
      <c r="H22" s="71" t="s">
        <v>13</v>
      </c>
      <c r="I22" s="83">
        <v>48</v>
      </c>
      <c r="J22" s="24"/>
      <c r="K22" s="24"/>
      <c r="L22" s="24"/>
      <c r="M22" s="24"/>
      <c r="N22" s="24"/>
      <c r="O22" s="36"/>
      <c r="P22" s="29"/>
      <c r="Q22" s="36"/>
      <c r="R22" s="25">
        <f t="shared" si="0"/>
        <v>0</v>
      </c>
      <c r="S22" s="33">
        <f t="shared" si="1"/>
        <v>1</v>
      </c>
      <c r="T22" s="26" t="s">
        <v>13</v>
      </c>
      <c r="U22" s="34">
        <f t="shared" si="2"/>
        <v>48</v>
      </c>
      <c r="V22" s="37">
        <f t="shared" si="3"/>
        <v>2.769230769230769</v>
      </c>
    </row>
  </sheetData>
  <sheetProtection selectLockedCells="1" selectUnlockedCells="1"/>
  <mergeCells count="4">
    <mergeCell ref="A1:U2"/>
    <mergeCell ref="C4:D4"/>
    <mergeCell ref="G5:I5"/>
    <mergeCell ref="S5:U5"/>
  </mergeCells>
  <printOptions/>
  <pageMargins left="0.7875" right="0.393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16"/>
  <sheetViews>
    <sheetView zoomScalePageLayoutView="0" workbookViewId="0" topLeftCell="A1">
      <selection activeCell="K24" sqref="K24"/>
    </sheetView>
  </sheetViews>
  <sheetFormatPr defaultColWidth="9.00390625" defaultRowHeight="12.75" customHeight="1"/>
  <cols>
    <col min="1" max="1" width="5.25390625" style="1" customWidth="1"/>
    <col min="2" max="2" width="0.6171875" style="1" customWidth="1"/>
    <col min="3" max="3" width="20.125" style="1" customWidth="1"/>
    <col min="4" max="4" width="5.125" style="1" customWidth="1"/>
    <col min="5" max="5" width="9.00390625" style="1" customWidth="1"/>
    <col min="6" max="6" width="0.6171875" style="1" customWidth="1"/>
    <col min="7" max="7" width="2.25390625" style="1" customWidth="1"/>
    <col min="8" max="8" width="0.875" style="1" customWidth="1"/>
    <col min="9" max="9" width="3.00390625" style="1" customWidth="1"/>
    <col min="10" max="16" width="5.25390625" style="1" customWidth="1"/>
    <col min="17" max="17" width="1.37890625" style="1" customWidth="1"/>
    <col min="18" max="18" width="6.125" style="1" customWidth="1"/>
    <col min="19" max="19" width="3.00390625" style="5" customWidth="1"/>
    <col min="20" max="20" width="1.875" style="6" customWidth="1"/>
    <col min="21" max="21" width="3.75390625" style="1" customWidth="1"/>
    <col min="22" max="22" width="8.75390625" style="1" customWidth="1"/>
    <col min="23" max="16384" width="9.125" style="1" customWidth="1"/>
  </cols>
  <sheetData>
    <row r="1" spans="1:255" ht="14.25" customHeight="1">
      <c r="A1" s="126" t="s">
        <v>73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1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3:20" ht="18" customHeight="1">
      <c r="C3" s="8"/>
      <c r="D3" s="9"/>
      <c r="F3" s="10"/>
      <c r="G3" s="9"/>
      <c r="H3" s="11"/>
      <c r="I3" s="11"/>
      <c r="K3" s="10"/>
      <c r="L3" s="13" t="s">
        <v>70</v>
      </c>
      <c r="M3" s="39"/>
      <c r="O3" s="40"/>
      <c r="P3" s="39"/>
      <c r="S3" s="1"/>
      <c r="T3" s="5"/>
    </row>
    <row r="4" spans="3:20" ht="17.25" customHeight="1">
      <c r="C4" s="125">
        <v>41994</v>
      </c>
      <c r="D4" s="125"/>
      <c r="E4" s="3"/>
      <c r="F4" s="15"/>
      <c r="G4" s="3"/>
      <c r="H4" s="16"/>
      <c r="I4" s="16"/>
      <c r="J4" s="3"/>
      <c r="K4" s="15"/>
      <c r="L4" s="3"/>
      <c r="M4" s="16"/>
      <c r="N4" s="16"/>
      <c r="O4" s="16"/>
      <c r="P4" s="16"/>
      <c r="Q4" s="41"/>
      <c r="R4" s="17" t="s">
        <v>0</v>
      </c>
      <c r="S4" s="1"/>
      <c r="T4" s="5"/>
    </row>
    <row r="5" spans="1:22" s="18" customFormat="1" ht="12.75" customHeight="1">
      <c r="A5" s="19" t="s">
        <v>1</v>
      </c>
      <c r="B5" s="20"/>
      <c r="C5" s="21" t="s">
        <v>2</v>
      </c>
      <c r="D5" s="42" t="s">
        <v>3</v>
      </c>
      <c r="E5" s="42" t="s">
        <v>4</v>
      </c>
      <c r="F5" s="42"/>
      <c r="G5" s="127" t="s">
        <v>5</v>
      </c>
      <c r="H5" s="127"/>
      <c r="I5" s="127"/>
      <c r="J5" s="23" t="s">
        <v>7</v>
      </c>
      <c r="K5" s="23" t="s">
        <v>7</v>
      </c>
      <c r="L5" s="24" t="s">
        <v>9</v>
      </c>
      <c r="M5" s="23" t="s">
        <v>6</v>
      </c>
      <c r="N5" s="23" t="s">
        <v>113</v>
      </c>
      <c r="O5" s="24" t="s">
        <v>72</v>
      </c>
      <c r="P5" s="24" t="s">
        <v>6</v>
      </c>
      <c r="Q5" s="52"/>
      <c r="R5" s="25" t="s">
        <v>10</v>
      </c>
      <c r="S5" s="128" t="s">
        <v>11</v>
      </c>
      <c r="T5" s="128"/>
      <c r="U5" s="128"/>
      <c r="V5" s="27" t="s">
        <v>12</v>
      </c>
    </row>
    <row r="6" spans="1:22" ht="12.75" customHeight="1">
      <c r="A6" s="53">
        <v>1</v>
      </c>
      <c r="B6" s="54"/>
      <c r="C6" s="106" t="s">
        <v>26</v>
      </c>
      <c r="D6" s="49" t="s">
        <v>16</v>
      </c>
      <c r="E6" s="105">
        <v>1998</v>
      </c>
      <c r="F6" s="118"/>
      <c r="G6" s="100">
        <v>0</v>
      </c>
      <c r="H6" s="71" t="s">
        <v>13</v>
      </c>
      <c r="I6" s="101">
        <v>34</v>
      </c>
      <c r="J6" s="24"/>
      <c r="K6" s="24"/>
      <c r="L6" s="24"/>
      <c r="M6" s="24"/>
      <c r="N6" s="24"/>
      <c r="O6" s="55"/>
      <c r="P6" s="54"/>
      <c r="Q6" s="54"/>
      <c r="R6" s="25">
        <f aca="true" t="shared" si="0" ref="R6:R16">SUM(J6:Q6)</f>
        <v>0</v>
      </c>
      <c r="S6" s="33">
        <f aca="true" t="shared" si="1" ref="S6:S16">INT((G6*60+I6+R6*10)/60)</f>
        <v>0</v>
      </c>
      <c r="T6" s="26" t="s">
        <v>13</v>
      </c>
      <c r="U6" s="34">
        <f aca="true" t="shared" si="2" ref="U6:U16">(G6*60+I6+R6*10)-S6*60</f>
        <v>34</v>
      </c>
      <c r="V6" s="37">
        <f>(G6*60+I6+R6*10)/($G$6*60+$I$6+$R$6*10)</f>
        <v>1</v>
      </c>
    </row>
    <row r="7" spans="1:22" ht="12.75" customHeight="1">
      <c r="A7" s="53">
        <v>2</v>
      </c>
      <c r="B7" s="54"/>
      <c r="C7" s="43" t="s">
        <v>24</v>
      </c>
      <c r="D7" s="49">
        <v>29</v>
      </c>
      <c r="E7" s="45">
        <v>1998</v>
      </c>
      <c r="F7" s="118"/>
      <c r="G7" s="100">
        <v>0</v>
      </c>
      <c r="H7" s="71" t="s">
        <v>13</v>
      </c>
      <c r="I7" s="101">
        <v>38</v>
      </c>
      <c r="J7" s="24"/>
      <c r="K7" s="24"/>
      <c r="L7" s="24"/>
      <c r="M7" s="24"/>
      <c r="N7" s="24"/>
      <c r="O7" s="55"/>
      <c r="P7" s="54"/>
      <c r="Q7" s="54"/>
      <c r="R7" s="25">
        <f t="shared" si="0"/>
        <v>0</v>
      </c>
      <c r="S7" s="33">
        <f t="shared" si="1"/>
        <v>0</v>
      </c>
      <c r="T7" s="26" t="s">
        <v>13</v>
      </c>
      <c r="U7" s="34">
        <f t="shared" si="2"/>
        <v>38</v>
      </c>
      <c r="V7" s="37">
        <f>(G7*60+I7+R7*10)/($G$6*60+$I$6+$R$6*10)</f>
        <v>1.1176470588235294</v>
      </c>
    </row>
    <row r="8" spans="1:22" ht="12.75" customHeight="1">
      <c r="A8" s="53">
        <v>3</v>
      </c>
      <c r="B8" s="54"/>
      <c r="C8" s="93" t="s">
        <v>23</v>
      </c>
      <c r="D8" s="49">
        <v>28</v>
      </c>
      <c r="E8" s="45">
        <v>1998</v>
      </c>
      <c r="F8" s="91"/>
      <c r="G8" s="82">
        <v>0</v>
      </c>
      <c r="H8" s="71" t="s">
        <v>13</v>
      </c>
      <c r="I8" s="83">
        <v>43</v>
      </c>
      <c r="J8" s="86"/>
      <c r="K8" s="24"/>
      <c r="L8" s="24"/>
      <c r="M8" s="24"/>
      <c r="N8" s="24"/>
      <c r="O8" s="55"/>
      <c r="P8" s="54"/>
      <c r="Q8" s="54"/>
      <c r="R8" s="25">
        <f t="shared" si="0"/>
        <v>0</v>
      </c>
      <c r="S8" s="33">
        <f t="shared" si="1"/>
        <v>0</v>
      </c>
      <c r="T8" s="26" t="s">
        <v>13</v>
      </c>
      <c r="U8" s="34">
        <f t="shared" si="2"/>
        <v>43</v>
      </c>
      <c r="V8" s="37">
        <f>(G8*60+I8+R8*10)/($G$6*60+$I$6+$R$6*10)</f>
        <v>1.2647058823529411</v>
      </c>
    </row>
    <row r="9" spans="1:22" ht="12.75" customHeight="1">
      <c r="A9" s="53">
        <v>4</v>
      </c>
      <c r="B9" s="54"/>
      <c r="C9" s="92" t="s">
        <v>69</v>
      </c>
      <c r="D9" s="90">
        <v>14</v>
      </c>
      <c r="E9" s="86">
        <v>1998</v>
      </c>
      <c r="F9" s="91"/>
      <c r="G9" s="82">
        <v>0</v>
      </c>
      <c r="H9" s="71" t="s">
        <v>13</v>
      </c>
      <c r="I9" s="83">
        <v>49</v>
      </c>
      <c r="J9" s="86"/>
      <c r="K9" s="24"/>
      <c r="L9" s="24"/>
      <c r="M9" s="24"/>
      <c r="N9" s="24"/>
      <c r="O9" s="55"/>
      <c r="P9" s="54"/>
      <c r="Q9" s="54"/>
      <c r="R9" s="25">
        <f t="shared" si="0"/>
        <v>0</v>
      </c>
      <c r="S9" s="33">
        <f t="shared" si="1"/>
        <v>0</v>
      </c>
      <c r="T9" s="26" t="s">
        <v>13</v>
      </c>
      <c r="U9" s="34">
        <f t="shared" si="2"/>
        <v>49</v>
      </c>
      <c r="V9" s="37">
        <f>(G9*60+I9+R9*10)/($G$6*60+$I$6+$R$6*10)</f>
        <v>1.4411764705882353</v>
      </c>
    </row>
    <row r="10" spans="1:22" ht="12.75" customHeight="1">
      <c r="A10" s="53">
        <v>5</v>
      </c>
      <c r="B10" s="54"/>
      <c r="C10" s="106" t="s">
        <v>25</v>
      </c>
      <c r="D10" s="44" t="s">
        <v>16</v>
      </c>
      <c r="E10" s="105">
        <v>1998</v>
      </c>
      <c r="F10" s="118"/>
      <c r="G10" s="100">
        <v>0</v>
      </c>
      <c r="H10" s="71" t="s">
        <v>13</v>
      </c>
      <c r="I10" s="101">
        <v>52</v>
      </c>
      <c r="J10" s="86"/>
      <c r="K10" s="24"/>
      <c r="L10" s="24"/>
      <c r="M10" s="24"/>
      <c r="N10" s="24"/>
      <c r="O10" s="55"/>
      <c r="P10" s="54"/>
      <c r="Q10" s="54"/>
      <c r="R10" s="25">
        <f t="shared" si="0"/>
        <v>0</v>
      </c>
      <c r="S10" s="33">
        <f t="shared" si="1"/>
        <v>0</v>
      </c>
      <c r="T10" s="26" t="s">
        <v>13</v>
      </c>
      <c r="U10" s="34">
        <f t="shared" si="2"/>
        <v>52</v>
      </c>
      <c r="V10" s="37">
        <f>(G10*60+I10+R10*10)/($G$6*60+$I$6+$R$6*10)</f>
        <v>1.5294117647058822</v>
      </c>
    </row>
    <row r="11" spans="1:22" ht="12.75" customHeight="1">
      <c r="A11" s="53">
        <v>6</v>
      </c>
      <c r="B11" s="54"/>
      <c r="C11" s="106" t="s">
        <v>27</v>
      </c>
      <c r="D11" s="49" t="s">
        <v>16</v>
      </c>
      <c r="E11" s="105">
        <v>1998</v>
      </c>
      <c r="F11" s="118"/>
      <c r="G11" s="100">
        <v>0</v>
      </c>
      <c r="H11" s="71" t="s">
        <v>13</v>
      </c>
      <c r="I11" s="101">
        <v>53</v>
      </c>
      <c r="J11" s="86"/>
      <c r="K11" s="24"/>
      <c r="L11" s="24"/>
      <c r="M11" s="24"/>
      <c r="N11" s="24"/>
      <c r="O11" s="55"/>
      <c r="P11" s="54"/>
      <c r="Q11" s="54"/>
      <c r="R11" s="25">
        <f t="shared" si="0"/>
        <v>0</v>
      </c>
      <c r="S11" s="33">
        <f t="shared" si="1"/>
        <v>0</v>
      </c>
      <c r="T11" s="26" t="s">
        <v>13</v>
      </c>
      <c r="U11" s="34">
        <f t="shared" si="2"/>
        <v>53</v>
      </c>
      <c r="V11" s="37">
        <f aca="true" t="shared" si="3" ref="V11:V16">(G11*60+I11+R11*10)/($G$6*60+$I$6+$R$6*10)</f>
        <v>1.5588235294117647</v>
      </c>
    </row>
    <row r="12" spans="1:22" ht="12.75" customHeight="1">
      <c r="A12" s="53">
        <v>7</v>
      </c>
      <c r="B12" s="54"/>
      <c r="C12" s="93" t="s">
        <v>80</v>
      </c>
      <c r="D12" s="49">
        <v>15</v>
      </c>
      <c r="E12" s="45">
        <v>1998</v>
      </c>
      <c r="F12" s="77"/>
      <c r="G12" s="82">
        <v>1</v>
      </c>
      <c r="H12" s="71" t="s">
        <v>13</v>
      </c>
      <c r="I12" s="83">
        <v>8</v>
      </c>
      <c r="J12" s="86"/>
      <c r="K12" s="24"/>
      <c r="L12" s="24"/>
      <c r="M12" s="24"/>
      <c r="N12" s="24"/>
      <c r="O12" s="55"/>
      <c r="P12" s="54"/>
      <c r="Q12" s="54"/>
      <c r="R12" s="25">
        <f t="shared" si="0"/>
        <v>0</v>
      </c>
      <c r="S12" s="33">
        <f t="shared" si="1"/>
        <v>1</v>
      </c>
      <c r="T12" s="26" t="s">
        <v>13</v>
      </c>
      <c r="U12" s="34">
        <f t="shared" si="2"/>
        <v>8</v>
      </c>
      <c r="V12" s="37">
        <f t="shared" si="3"/>
        <v>2</v>
      </c>
    </row>
    <row r="13" spans="1:22" ht="12.75" customHeight="1">
      <c r="A13" s="53">
        <v>8</v>
      </c>
      <c r="B13" s="54"/>
      <c r="C13" s="93" t="s">
        <v>83</v>
      </c>
      <c r="D13" s="44">
        <v>21</v>
      </c>
      <c r="E13" s="45">
        <v>1997</v>
      </c>
      <c r="F13" s="77"/>
      <c r="G13" s="82">
        <v>1</v>
      </c>
      <c r="H13" s="71" t="s">
        <v>13</v>
      </c>
      <c r="I13" s="83">
        <v>14</v>
      </c>
      <c r="J13" s="24"/>
      <c r="K13" s="24"/>
      <c r="L13" s="24"/>
      <c r="M13" s="24"/>
      <c r="N13" s="24"/>
      <c r="O13" s="36"/>
      <c r="P13" s="36"/>
      <c r="Q13" s="36"/>
      <c r="R13" s="25">
        <f t="shared" si="0"/>
        <v>0</v>
      </c>
      <c r="S13" s="33">
        <f t="shared" si="1"/>
        <v>1</v>
      </c>
      <c r="T13" s="26" t="s">
        <v>13</v>
      </c>
      <c r="U13" s="34">
        <f t="shared" si="2"/>
        <v>14</v>
      </c>
      <c r="V13" s="37">
        <f t="shared" si="3"/>
        <v>2.176470588235294</v>
      </c>
    </row>
    <row r="14" spans="1:22" ht="12.75" customHeight="1">
      <c r="A14" s="53">
        <v>9</v>
      </c>
      <c r="B14" s="54"/>
      <c r="C14" s="93" t="s">
        <v>82</v>
      </c>
      <c r="D14" s="49">
        <v>15</v>
      </c>
      <c r="E14" s="45">
        <v>1998</v>
      </c>
      <c r="F14" s="91"/>
      <c r="G14" s="82">
        <v>1</v>
      </c>
      <c r="H14" s="71" t="s">
        <v>13</v>
      </c>
      <c r="I14" s="83">
        <v>24</v>
      </c>
      <c r="J14" s="86"/>
      <c r="K14" s="24"/>
      <c r="L14" s="24"/>
      <c r="M14" s="24"/>
      <c r="N14" s="24"/>
      <c r="O14" s="55"/>
      <c r="P14" s="54"/>
      <c r="Q14" s="54"/>
      <c r="R14" s="25">
        <f t="shared" si="0"/>
        <v>0</v>
      </c>
      <c r="S14" s="33">
        <f t="shared" si="1"/>
        <v>1</v>
      </c>
      <c r="T14" s="26" t="s">
        <v>13</v>
      </c>
      <c r="U14" s="34">
        <f t="shared" si="2"/>
        <v>24</v>
      </c>
      <c r="V14" s="37">
        <f t="shared" si="3"/>
        <v>2.4705882352941178</v>
      </c>
    </row>
    <row r="15" spans="1:22" ht="12.75" customHeight="1">
      <c r="A15" s="53">
        <v>10</v>
      </c>
      <c r="B15" s="54"/>
      <c r="C15" s="93" t="s">
        <v>85</v>
      </c>
      <c r="D15" s="49">
        <v>21</v>
      </c>
      <c r="E15" s="45">
        <v>1998</v>
      </c>
      <c r="F15" s="77"/>
      <c r="G15" s="82">
        <v>1</v>
      </c>
      <c r="H15" s="71" t="s">
        <v>13</v>
      </c>
      <c r="I15" s="83">
        <v>30</v>
      </c>
      <c r="J15" s="86"/>
      <c r="K15" s="24"/>
      <c r="L15" s="24"/>
      <c r="M15" s="24"/>
      <c r="N15" s="24"/>
      <c r="O15" s="55"/>
      <c r="P15" s="54"/>
      <c r="Q15" s="54"/>
      <c r="R15" s="25">
        <f t="shared" si="0"/>
        <v>0</v>
      </c>
      <c r="S15" s="33">
        <f t="shared" si="1"/>
        <v>1</v>
      </c>
      <c r="T15" s="26" t="s">
        <v>13</v>
      </c>
      <c r="U15" s="34">
        <f t="shared" si="2"/>
        <v>30</v>
      </c>
      <c r="V15" s="37">
        <f t="shared" si="3"/>
        <v>2.6470588235294117</v>
      </c>
    </row>
    <row r="16" spans="1:22" ht="12.75" customHeight="1">
      <c r="A16" s="53">
        <v>11</v>
      </c>
      <c r="B16" s="54"/>
      <c r="C16" s="93" t="s">
        <v>84</v>
      </c>
      <c r="D16" s="49">
        <v>21</v>
      </c>
      <c r="E16" s="45">
        <v>1997</v>
      </c>
      <c r="F16" s="91"/>
      <c r="G16" s="82">
        <v>1</v>
      </c>
      <c r="H16" s="71" t="s">
        <v>13</v>
      </c>
      <c r="I16" s="83">
        <v>31</v>
      </c>
      <c r="J16" s="24"/>
      <c r="K16" s="24"/>
      <c r="L16" s="24"/>
      <c r="M16" s="24"/>
      <c r="N16" s="24"/>
      <c r="O16" s="55"/>
      <c r="P16" s="55"/>
      <c r="Q16" s="55"/>
      <c r="R16" s="25">
        <f t="shared" si="0"/>
        <v>0</v>
      </c>
      <c r="S16" s="33">
        <f t="shared" si="1"/>
        <v>1</v>
      </c>
      <c r="T16" s="26" t="s">
        <v>13</v>
      </c>
      <c r="U16" s="34">
        <f t="shared" si="2"/>
        <v>31</v>
      </c>
      <c r="V16" s="37">
        <f t="shared" si="3"/>
        <v>2.676470588235294</v>
      </c>
    </row>
  </sheetData>
  <sheetProtection selectLockedCells="1" selectUnlockedCells="1"/>
  <mergeCells count="4">
    <mergeCell ref="A1:U2"/>
    <mergeCell ref="C4:D4"/>
    <mergeCell ref="G5:I5"/>
    <mergeCell ref="S5:U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C12" sqref="C12"/>
    </sheetView>
  </sheetViews>
  <sheetFormatPr defaultColWidth="9.00390625" defaultRowHeight="12.75" customHeight="1"/>
  <cols>
    <col min="1" max="1" width="4.75390625" style="1" customWidth="1"/>
    <col min="2" max="2" width="0.2421875" style="1" customWidth="1"/>
    <col min="3" max="3" width="22.125" style="57" customWidth="1"/>
    <col min="4" max="4" width="5.625" style="57" customWidth="1"/>
    <col min="5" max="5" width="6.75390625" style="57" customWidth="1"/>
    <col min="6" max="6" width="0.6171875" style="1" customWidth="1"/>
    <col min="7" max="7" width="2.75390625" style="1" customWidth="1"/>
    <col min="8" max="8" width="0.875" style="1" customWidth="1"/>
    <col min="9" max="9" width="3.00390625" style="1" customWidth="1"/>
    <col min="10" max="17" width="5.75390625" style="1" customWidth="1"/>
    <col min="18" max="18" width="6.125" style="1" customWidth="1"/>
    <col min="19" max="19" width="2.875" style="5" customWidth="1"/>
    <col min="20" max="20" width="1.37890625" style="6" customWidth="1"/>
    <col min="21" max="21" width="3.75390625" style="1" customWidth="1"/>
    <col min="22" max="22" width="9.00390625" style="1" bestFit="1" customWidth="1"/>
    <col min="23" max="16384" width="9.125" style="1" customWidth="1"/>
  </cols>
  <sheetData>
    <row r="1" spans="1:22" ht="19.5" customHeight="1">
      <c r="A1" s="126" t="s">
        <v>73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7"/>
    </row>
    <row r="2" spans="1:22" ht="18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7"/>
    </row>
    <row r="3" spans="3:17" ht="18" customHeight="1">
      <c r="C3" s="58"/>
      <c r="D3" s="59"/>
      <c r="E3" s="60"/>
      <c r="F3" s="60"/>
      <c r="G3" s="60"/>
      <c r="H3" s="60"/>
      <c r="I3" s="60"/>
      <c r="J3" s="60"/>
      <c r="K3" s="60"/>
      <c r="L3" s="60" t="s">
        <v>64</v>
      </c>
      <c r="M3" s="60"/>
      <c r="N3" s="60"/>
      <c r="O3" s="60"/>
      <c r="P3" s="60"/>
      <c r="Q3" s="60"/>
    </row>
    <row r="4" spans="3:21" ht="17.25" customHeight="1">
      <c r="C4" s="125">
        <v>41994</v>
      </c>
      <c r="D4" s="125"/>
      <c r="E4" s="59"/>
      <c r="F4" s="15"/>
      <c r="G4" s="3"/>
      <c r="H4" s="16"/>
      <c r="I4" s="16"/>
      <c r="J4" s="3"/>
      <c r="K4" s="3"/>
      <c r="L4" s="15"/>
      <c r="M4" s="3"/>
      <c r="N4" s="3"/>
      <c r="O4" s="16"/>
      <c r="P4" s="16"/>
      <c r="Q4" s="16"/>
      <c r="R4" s="17" t="s">
        <v>71</v>
      </c>
      <c r="S4" s="1"/>
      <c r="T4" s="5"/>
      <c r="U4" s="6"/>
    </row>
    <row r="5" spans="1:22" s="18" customFormat="1" ht="12.75" customHeight="1">
      <c r="A5" s="19" t="s">
        <v>1</v>
      </c>
      <c r="B5" s="20"/>
      <c r="C5" s="21" t="s">
        <v>2</v>
      </c>
      <c r="D5" s="42" t="s">
        <v>3</v>
      </c>
      <c r="E5" s="42" t="s">
        <v>4</v>
      </c>
      <c r="F5" s="42"/>
      <c r="G5" s="127" t="s">
        <v>5</v>
      </c>
      <c r="H5" s="127"/>
      <c r="I5" s="127"/>
      <c r="J5" s="23" t="s">
        <v>8</v>
      </c>
      <c r="K5" s="23" t="s">
        <v>7</v>
      </c>
      <c r="L5" s="23" t="s">
        <v>7</v>
      </c>
      <c r="M5" s="23" t="s">
        <v>7</v>
      </c>
      <c r="N5" s="23" t="s">
        <v>7</v>
      </c>
      <c r="O5" s="24" t="s">
        <v>72</v>
      </c>
      <c r="P5" s="24" t="s">
        <v>22</v>
      </c>
      <c r="Q5" s="24" t="s">
        <v>125</v>
      </c>
      <c r="R5" s="25" t="s">
        <v>10</v>
      </c>
      <c r="S5" s="128" t="s">
        <v>11</v>
      </c>
      <c r="T5" s="128"/>
      <c r="U5" s="128"/>
      <c r="V5" s="121" t="s">
        <v>12</v>
      </c>
    </row>
    <row r="6" spans="1:22" s="18" customFormat="1" ht="12.75" customHeight="1">
      <c r="A6" s="50">
        <v>1</v>
      </c>
      <c r="B6" s="46"/>
      <c r="C6" s="43" t="s">
        <v>156</v>
      </c>
      <c r="D6" s="44">
        <v>29</v>
      </c>
      <c r="E6" s="45">
        <v>1999</v>
      </c>
      <c r="F6" s="91"/>
      <c r="G6" s="82">
        <v>1</v>
      </c>
      <c r="H6" s="71" t="s">
        <v>13</v>
      </c>
      <c r="I6" s="83">
        <v>56</v>
      </c>
      <c r="J6" s="46"/>
      <c r="K6" s="46"/>
      <c r="L6" s="24"/>
      <c r="M6" s="24"/>
      <c r="N6" s="46"/>
      <c r="O6" s="46"/>
      <c r="P6" s="24"/>
      <c r="Q6" s="24"/>
      <c r="R6" s="61">
        <f aca="true" t="shared" si="0" ref="R6:R13">SUM(J6:Q6)</f>
        <v>0</v>
      </c>
      <c r="S6" s="47">
        <f aca="true" t="shared" si="1" ref="S6:S13">INT((G6*60+I6+R6*10)/60)</f>
        <v>1</v>
      </c>
      <c r="T6" s="22" t="s">
        <v>13</v>
      </c>
      <c r="U6" s="48">
        <f aca="true" t="shared" si="2" ref="U6:U13">(G6*60+I6+R6*10)-S6*60</f>
        <v>56</v>
      </c>
      <c r="V6" s="120">
        <f aca="true" t="shared" si="3" ref="V6:V13">(G6*60+I6+R6*10)/($G$6*60+$I$6+$R$6*10)</f>
        <v>1</v>
      </c>
    </row>
    <row r="7" spans="1:22" s="18" customFormat="1" ht="12.75" customHeight="1">
      <c r="A7" s="50">
        <v>2</v>
      </c>
      <c r="B7" s="46"/>
      <c r="C7" s="30" t="s">
        <v>18</v>
      </c>
      <c r="D7" s="31">
        <v>10</v>
      </c>
      <c r="E7" s="32">
        <v>2000</v>
      </c>
      <c r="F7" s="77"/>
      <c r="G7" s="82">
        <v>2</v>
      </c>
      <c r="H7" s="71" t="s">
        <v>13</v>
      </c>
      <c r="I7" s="83">
        <v>4</v>
      </c>
      <c r="J7" s="46"/>
      <c r="K7" s="46"/>
      <c r="L7" s="46"/>
      <c r="M7" s="46"/>
      <c r="N7" s="46"/>
      <c r="O7" s="46"/>
      <c r="P7" s="24"/>
      <c r="Q7" s="24"/>
      <c r="R7" s="61">
        <f t="shared" si="0"/>
        <v>0</v>
      </c>
      <c r="S7" s="47">
        <f t="shared" si="1"/>
        <v>2</v>
      </c>
      <c r="T7" s="22" t="s">
        <v>13</v>
      </c>
      <c r="U7" s="48">
        <f t="shared" si="2"/>
        <v>4</v>
      </c>
      <c r="V7" s="62">
        <f t="shared" si="3"/>
        <v>1.0689655172413792</v>
      </c>
    </row>
    <row r="8" spans="1:22" s="18" customFormat="1" ht="12.75" customHeight="1">
      <c r="A8" s="50">
        <v>3</v>
      </c>
      <c r="B8" s="46"/>
      <c r="C8" s="106" t="s">
        <v>17</v>
      </c>
      <c r="D8" s="44" t="s">
        <v>16</v>
      </c>
      <c r="E8" s="105">
        <v>1999</v>
      </c>
      <c r="F8" s="91"/>
      <c r="G8" s="82">
        <v>2</v>
      </c>
      <c r="H8" s="71" t="s">
        <v>13</v>
      </c>
      <c r="I8" s="83">
        <v>29</v>
      </c>
      <c r="J8" s="46"/>
      <c r="K8" s="46"/>
      <c r="L8" s="24"/>
      <c r="M8" s="24"/>
      <c r="N8" s="46"/>
      <c r="O8" s="46"/>
      <c r="P8" s="24"/>
      <c r="Q8" s="24"/>
      <c r="R8" s="61">
        <f t="shared" si="0"/>
        <v>0</v>
      </c>
      <c r="S8" s="47">
        <f t="shared" si="1"/>
        <v>2</v>
      </c>
      <c r="T8" s="22" t="s">
        <v>13</v>
      </c>
      <c r="U8" s="48">
        <f t="shared" si="2"/>
        <v>29</v>
      </c>
      <c r="V8" s="62">
        <f t="shared" si="3"/>
        <v>1.2844827586206897</v>
      </c>
    </row>
    <row r="9" spans="1:22" s="18" customFormat="1" ht="12.75" customHeight="1">
      <c r="A9" s="50">
        <v>4</v>
      </c>
      <c r="B9" s="46"/>
      <c r="C9" s="93" t="s">
        <v>61</v>
      </c>
      <c r="D9" s="44" t="s">
        <v>59</v>
      </c>
      <c r="E9" s="45">
        <v>2002</v>
      </c>
      <c r="F9" s="91"/>
      <c r="G9" s="82">
        <v>2</v>
      </c>
      <c r="H9" s="71" t="s">
        <v>13</v>
      </c>
      <c r="I9" s="83">
        <v>33</v>
      </c>
      <c r="J9" s="24"/>
      <c r="K9" s="24"/>
      <c r="L9" s="24"/>
      <c r="M9" s="24"/>
      <c r="N9" s="24"/>
      <c r="O9" s="24"/>
      <c r="P9" s="46"/>
      <c r="Q9" s="46"/>
      <c r="R9" s="61">
        <f t="shared" si="0"/>
        <v>0</v>
      </c>
      <c r="S9" s="47">
        <f t="shared" si="1"/>
        <v>2</v>
      </c>
      <c r="T9" s="22" t="s">
        <v>13</v>
      </c>
      <c r="U9" s="48">
        <f t="shared" si="2"/>
        <v>33</v>
      </c>
      <c r="V9" s="62">
        <f t="shared" si="3"/>
        <v>1.3189655172413792</v>
      </c>
    </row>
    <row r="10" spans="1:22" s="18" customFormat="1" ht="12.75" customHeight="1">
      <c r="A10" s="50">
        <v>5</v>
      </c>
      <c r="B10" s="46"/>
      <c r="C10" s="106" t="s">
        <v>15</v>
      </c>
      <c r="D10" s="44" t="s">
        <v>16</v>
      </c>
      <c r="E10" s="105">
        <v>1999</v>
      </c>
      <c r="F10" s="77"/>
      <c r="G10" s="82">
        <v>2</v>
      </c>
      <c r="H10" s="71" t="s">
        <v>13</v>
      </c>
      <c r="I10" s="83">
        <v>44</v>
      </c>
      <c r="J10" s="46"/>
      <c r="K10" s="46"/>
      <c r="L10" s="24"/>
      <c r="M10" s="24"/>
      <c r="N10" s="46"/>
      <c r="O10" s="46"/>
      <c r="P10" s="24"/>
      <c r="Q10" s="24"/>
      <c r="R10" s="61">
        <f t="shared" si="0"/>
        <v>0</v>
      </c>
      <c r="S10" s="47">
        <f t="shared" si="1"/>
        <v>2</v>
      </c>
      <c r="T10" s="22" t="s">
        <v>13</v>
      </c>
      <c r="U10" s="48">
        <f t="shared" si="2"/>
        <v>44</v>
      </c>
      <c r="V10" s="62">
        <f t="shared" si="3"/>
        <v>1.4137931034482758</v>
      </c>
    </row>
    <row r="11" spans="1:22" ht="12.75" customHeight="1">
      <c r="A11" s="50">
        <v>6</v>
      </c>
      <c r="C11" s="106" t="s">
        <v>157</v>
      </c>
      <c r="D11" s="44" t="s">
        <v>16</v>
      </c>
      <c r="E11" s="105">
        <v>2000</v>
      </c>
      <c r="F11" s="77"/>
      <c r="G11" s="82">
        <v>3</v>
      </c>
      <c r="H11" s="71" t="s">
        <v>13</v>
      </c>
      <c r="I11" s="83">
        <v>45</v>
      </c>
      <c r="J11" s="24"/>
      <c r="K11" s="24"/>
      <c r="L11" s="24"/>
      <c r="M11" s="24"/>
      <c r="N11" s="24"/>
      <c r="O11" s="24"/>
      <c r="P11" s="46"/>
      <c r="Q11" s="46"/>
      <c r="R11" s="61">
        <f t="shared" si="0"/>
        <v>0</v>
      </c>
      <c r="S11" s="47">
        <f t="shared" si="1"/>
        <v>3</v>
      </c>
      <c r="T11" s="22" t="s">
        <v>13</v>
      </c>
      <c r="U11" s="48">
        <f t="shared" si="2"/>
        <v>45</v>
      </c>
      <c r="V11" s="62">
        <f t="shared" si="3"/>
        <v>1.9396551724137931</v>
      </c>
    </row>
    <row r="12" spans="1:22" ht="12.75" customHeight="1">
      <c r="A12" s="50">
        <v>7</v>
      </c>
      <c r="C12" s="93" t="s">
        <v>152</v>
      </c>
      <c r="D12" s="44">
        <v>29</v>
      </c>
      <c r="E12" s="45">
        <v>2004</v>
      </c>
      <c r="F12" s="91"/>
      <c r="G12" s="82">
        <v>3</v>
      </c>
      <c r="H12" s="71" t="s">
        <v>13</v>
      </c>
      <c r="I12" s="83">
        <v>56</v>
      </c>
      <c r="J12" s="24"/>
      <c r="K12" s="24"/>
      <c r="L12" s="24"/>
      <c r="M12" s="24"/>
      <c r="N12" s="24"/>
      <c r="O12" s="24"/>
      <c r="P12" s="46"/>
      <c r="Q12" s="46"/>
      <c r="R12" s="61">
        <f t="shared" si="0"/>
        <v>0</v>
      </c>
      <c r="S12" s="47">
        <f t="shared" si="1"/>
        <v>3</v>
      </c>
      <c r="T12" s="22" t="s">
        <v>13</v>
      </c>
      <c r="U12" s="48">
        <f t="shared" si="2"/>
        <v>56</v>
      </c>
      <c r="V12" s="62">
        <f t="shared" si="3"/>
        <v>2.0344827586206895</v>
      </c>
    </row>
    <row r="13" spans="1:22" ht="12.75" customHeight="1">
      <c r="A13" s="50">
        <v>8</v>
      </c>
      <c r="C13" s="106" t="s">
        <v>108</v>
      </c>
      <c r="D13" s="44" t="s">
        <v>16</v>
      </c>
      <c r="E13" s="105">
        <v>2003</v>
      </c>
      <c r="F13" s="77"/>
      <c r="G13" s="82">
        <v>4</v>
      </c>
      <c r="H13" s="71" t="s">
        <v>13</v>
      </c>
      <c r="I13" s="83">
        <v>49</v>
      </c>
      <c r="J13" s="24"/>
      <c r="K13" s="24"/>
      <c r="L13" s="24"/>
      <c r="M13" s="24"/>
      <c r="N13" s="24"/>
      <c r="O13" s="24"/>
      <c r="P13" s="46"/>
      <c r="Q13" s="46"/>
      <c r="R13" s="61">
        <f t="shared" si="0"/>
        <v>0</v>
      </c>
      <c r="S13" s="47">
        <f t="shared" si="1"/>
        <v>4</v>
      </c>
      <c r="T13" s="22" t="s">
        <v>13</v>
      </c>
      <c r="U13" s="48">
        <f t="shared" si="2"/>
        <v>49</v>
      </c>
      <c r="V13" s="62">
        <f t="shared" si="3"/>
        <v>2.4913793103448274</v>
      </c>
    </row>
  </sheetData>
  <sheetProtection selectLockedCells="1" selectUnlockedCells="1"/>
  <mergeCells count="4">
    <mergeCell ref="A1:U2"/>
    <mergeCell ref="C4:D4"/>
    <mergeCell ref="G5:I5"/>
    <mergeCell ref="S5:U5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Встречный</cp:lastModifiedBy>
  <cp:lastPrinted>2014-12-22T08:41:06Z</cp:lastPrinted>
  <dcterms:created xsi:type="dcterms:W3CDTF">2014-12-20T15:54:42Z</dcterms:created>
  <dcterms:modified xsi:type="dcterms:W3CDTF">2014-12-22T10:54:40Z</dcterms:modified>
  <cp:category/>
  <cp:version/>
  <cp:contentType/>
  <cp:contentStatus/>
</cp:coreProperties>
</file>